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附件二" sheetId="1" r:id="rId1"/>
    <sheet name="附件三" sheetId="2" r:id="rId2"/>
    <sheet name="附件1" sheetId="3" r:id="rId3"/>
    <sheet name="项目类型情况统计表" sheetId="4" r:id="rId4"/>
  </sheets>
  <definedNames>
    <definedName name="_xlnm.Print_Titles" localSheetId="0">'附件二'!$4:$5</definedName>
    <definedName name="_xlnm.Print_Area" localSheetId="0">'附件二'!$A$1:$Q$40</definedName>
    <definedName name="_xlnm.Print_Titles" localSheetId="1">'附件三'!$3:$4</definedName>
    <definedName name="_xlnm._FilterDatabase" localSheetId="0" hidden="1">'附件二'!$A$5:$S$40</definedName>
    <definedName name="_xlnm._FilterDatabase" localSheetId="1" hidden="1">'附件三'!$A$5:$J$57</definedName>
  </definedNames>
  <calcPr fullCalcOnLoad="1"/>
</workbook>
</file>

<file path=xl/sharedStrings.xml><?xml version="1.0" encoding="utf-8"?>
<sst xmlns="http://schemas.openxmlformats.org/spreadsheetml/2006/main" count="516" uniqueCount="236">
  <si>
    <t>附件2:</t>
  </si>
  <si>
    <t>2022年策勒县涉农资金统筹整合实施方案项目汇总表</t>
  </si>
  <si>
    <t>填报单位：                                   填报人：                                                     联系电话：</t>
  </si>
  <si>
    <t>项目序号</t>
  </si>
  <si>
    <t>项目名称</t>
  </si>
  <si>
    <t>实施地点</t>
  </si>
  <si>
    <t>计划完工月份</t>
  </si>
  <si>
    <t>责任单位</t>
  </si>
  <si>
    <t>建设任务</t>
  </si>
  <si>
    <t>项目类别</t>
  </si>
  <si>
    <t>项目类型</t>
  </si>
  <si>
    <t>资金来源项目名称</t>
  </si>
  <si>
    <t>资金规模（万元）</t>
  </si>
  <si>
    <t>计划完成支出时间</t>
  </si>
  <si>
    <t>农业生产发展</t>
  </si>
  <si>
    <t>农村基础建设设施</t>
  </si>
  <si>
    <t>其他</t>
  </si>
  <si>
    <t>小计</t>
  </si>
  <si>
    <t>中央</t>
  </si>
  <si>
    <t>自治区</t>
  </si>
  <si>
    <t>地州</t>
  </si>
  <si>
    <t>县级</t>
  </si>
  <si>
    <t>合     计</t>
  </si>
  <si>
    <t>2021年策勒县工业园区创业小市场建设项目</t>
  </si>
  <si>
    <t>工业园区</t>
  </si>
  <si>
    <t>市场监督管理局</t>
  </si>
  <si>
    <t>在策勒县工业园区新建创业市场15313.76平米，地上1到3层框架结构，并配套室内外附属设施。</t>
  </si>
  <si>
    <t>√</t>
  </si>
  <si>
    <t>农村综合改革</t>
  </si>
  <si>
    <t>中央衔接推进乡村振兴补助资金-巩固拓展脱贫攻坚成果和乡村振兴任务</t>
  </si>
  <si>
    <t>策勒乡壮大村集体经济建设项目</t>
  </si>
  <si>
    <t>策勒乡康喀勒村、托帕艾日克村、巴什玉吉买村</t>
  </si>
  <si>
    <t>策勒乡</t>
  </si>
  <si>
    <t>采购种兔15000只，一代富硒种兔，兔龄为100天以上，体重达到2.5公斤以上，并做好相关防疫措施其中：康喀勒村5000只、托帕艾日克村5000只、巴什玉吉买村5000只。</t>
  </si>
  <si>
    <t>畜牧生产</t>
  </si>
  <si>
    <t>策勒县2021年退化草场修复治理灌溉建设项目</t>
  </si>
  <si>
    <t>博斯坦乡吉格代博斯坦村</t>
  </si>
  <si>
    <t>博斯坦乡</t>
  </si>
  <si>
    <t xml:space="preserve">    场外工程：共计阀门井64座，各类建筑物58座，及土方回填。管道长度33.70km，其中玻璃钢管道25.41km，管径DN400-DN800,压力等级0.8MPa--1.6MPa;PVC-U管道8.30km，管径de315--de355，压力等级0.8MPa。
    田间工程：项目区总面积1.59万亩，灌溉面积1.55万亩，共布置25个系统，采用自压固定管道式喷灌。系统干管采用de200PVC-U管，压力等级为0.80Mpa，总长度为7.18km，分干管采用de125-de160PVC-U管，压力等级为0.80Mpa，总长度为47.45km，支管采用de75PVC-U管，压力等级为0.80Mpa，总长度为605.03km，及土方回填。</t>
  </si>
  <si>
    <t>农业生产</t>
  </si>
  <si>
    <t>新疆和田地区策勒县肉羊标准化养殖场建设项目</t>
  </si>
  <si>
    <t>固拉合玛镇</t>
  </si>
  <si>
    <t>农业农村局</t>
  </si>
  <si>
    <t>新建羊舍34栋，每栋1166.67平米，总面积39666.74平米；三联羊舍2栋，每栋3950.76平米，总面积7901.52平米；配套用房1面积为587.55平米，配套用房（2、3），每栋663平米；维修车间（机械库）750平米；消毒室228.6平米；消防水泵房1座；工具库50平米；看护房2栋，每栋25平米；配电室、发电机房75平米；精料库2栋，每栋1454.4平米；青贮窖12000平米；粪污处理车间2栋，每栋1200平米，TMR中心2916平米及配套室内外水电等基础设施。
购置刮粪机80台，卷帘机72台，卷帘棉被12771.49平米；机动撒料车（2吨）6台；装载机（3.5）2台；叉车（3吨）1辆，粪污运输车（2吨）2辆，倒羊运输车（10吨）2辆，青贮取料机3台，有机生产肥设备2套，地磅1台，消毒设备1套，无害化处理设备1套，粉料（0.6t/立方米）饲料仓1套。</t>
  </si>
  <si>
    <t>策勒县板兰格景区基础道路及其配套建设项目</t>
  </si>
  <si>
    <t>策勒县板兰格景区</t>
  </si>
  <si>
    <t>文旅局</t>
  </si>
  <si>
    <t>新建板兰格景区主干道6.559公里，连接景区周边道路6.473公里，公路等级为四级。</t>
  </si>
  <si>
    <t>乡村旅游</t>
  </si>
  <si>
    <t>中央财政衔接推进乡村振兴补助资金-以工代赈资金</t>
  </si>
  <si>
    <t>和田地区策勒县奴尔乡热再克村以工代赈小型农田水建设项目</t>
  </si>
  <si>
    <t>奴尔乡热再克村</t>
  </si>
  <si>
    <t>奴尔乡</t>
  </si>
  <si>
    <t>奴尔乡热再克村15条渠道改造，总长8.313公里，改建渠系建筑物66座，其中：节制闸分水闸46座，农桥20座。</t>
  </si>
  <si>
    <t>水利发展</t>
  </si>
  <si>
    <t>策勒县策勒镇沙海碧湖旅游基础设施道路建设项目（二期）</t>
  </si>
  <si>
    <t>策勒镇津南新村</t>
  </si>
  <si>
    <t>新建13条道路及1处停车场，道路总长度16.011公里，其中沥青道路1.772公里，旧碎石路加铺沥青道路3.816公里，旧碎石路调平压实3.804公里，砂石路6.619公里，停车场面积2000平米。</t>
  </si>
  <si>
    <t>策勒县奴尔乡王的家乡旅游基础设施道路建设项目</t>
  </si>
  <si>
    <t>改造景区沥青化道路9.05km，路基宽度4.5m，路面沥青宽度4m，行车道宽度3.5m，沿线配套交通标志、错车道、排水沟、停车区，公路等级为四级。</t>
  </si>
  <si>
    <t>策勒县博斯坦乡喀山草场旅游基础设施水电配套设施建设项目</t>
  </si>
  <si>
    <t>博斯坦乡巴什喀拉苏村</t>
  </si>
  <si>
    <r>
      <t>建设供水管线4580m，其中：输水管线3840m、绿化降尘配水管线260m、办公饮用配水管线（采用双管）480m，修建廊道式渗渠1座，钢筋混凝土闸阀井1座、钢筋混凝土排水排泥阀井1座、砖砌井15座，穿越河道1处，修建200m</t>
    </r>
    <r>
      <rPr>
        <sz val="10"/>
        <rFont val="宋体"/>
        <family val="0"/>
      </rPr>
      <t>³</t>
    </r>
    <r>
      <rPr>
        <sz val="10"/>
        <rFont val="仿宋_GB2312"/>
        <family val="3"/>
      </rPr>
      <t>调蓄水池1座，水厂及附属建筑物1座，50m</t>
    </r>
    <r>
      <rPr>
        <sz val="10"/>
        <rFont val="宋体"/>
        <family val="0"/>
      </rPr>
      <t>³</t>
    </r>
    <r>
      <rPr>
        <sz val="10"/>
        <rFont val="仿宋_GB2312"/>
        <family val="3"/>
      </rPr>
      <t>清水池1座，修建水源保护围栏40m，建设冲沙排水管450m，检查井5座，穿越道路1处，建设10kv输电线路15.778km。</t>
    </r>
  </si>
  <si>
    <t>策勒县奴尔乡喀什也尔村0.2万亩饲草料基地建设项目</t>
  </si>
  <si>
    <t>奴尔乡喀什也尔村</t>
  </si>
  <si>
    <t>新（改）建引水渠道长1.48km，渠道首端接萨依巴格干渠15+100处原节制分水闸，渠线基本依托老渠线布置，配套渠系建筑物26座，其中：水闸7座，农桥19座；引水渠道末端设沉砂池1座，后接引水总干管长2.295km，配套建筑物89座，其中：镇墩79座，阀门井3座，道路穿越5处，过滤器房1座，减压池1座；田间南侧设管理房1处；改造治理田间面积1839.66亩，包括铺设田间管网、土地平整、新建机耕道、土壤改良、牧草种植等。</t>
  </si>
  <si>
    <t>策勒县恰哈乡饲草料基地建设项目</t>
  </si>
  <si>
    <t>恰哈乡红旗村</t>
  </si>
  <si>
    <t>恰哈乡</t>
  </si>
  <si>
    <t>土地平整1052.14亩，规划田间道路4条合计3.39km。
滴灌工程：首部泵房1座，沉砂池1座；砂石+网式过滤器（100目/in）1台；水泵、变频柜各1台；变压器1台；高压计量箱、负控、真空断路器、跌落开关1台；工作井8座；渗井9座；流量表1套；埋设各种规格PVC塑料管管道8084m，PE管7246m；滴灌带1156km。</t>
  </si>
  <si>
    <t>策勒县乡镇垃圾收集转运建设项目</t>
  </si>
  <si>
    <t>乌鲁克萨依乡巴达干村、博斯坦乡亚喀喀什村</t>
  </si>
  <si>
    <t>住建局</t>
  </si>
  <si>
    <t>乌鲁克萨依乡新购置侧挂桶式3吨垃圾收运车3辆；新建转运规模为10吨/日的生活垃圾转运站1座，主要建设筑物有计量间、转运车间、运输车库、化粪池等。以及配套的除尘除臭系统、监视、监控系统、高压洗车系统、计量设施、供暖设施等。
博斯坦乡新购置侧挂桶式3吨垃圾收运车4辆，3吨后装式垃圾压缩车1辆；新建转运规模为15吨/日的生活垃圾转运站1座，主要建设筑物有计量间、转运车间、运输车库、化粪池等。以及配套的除尘除臭系统、高压洗车系统、计量设施、供暖设施等。</t>
  </si>
  <si>
    <t>农村环境整治</t>
  </si>
  <si>
    <t>策勒县奴尔乡创业小市场建设项目</t>
  </si>
  <si>
    <t>奴尔乡其曼巴格村</t>
  </si>
  <si>
    <t>新建创业小市场两栋，均由单体建筑构成，建筑面积5829.91平方米，框架结构，建筑高度9.0米；消防水池、水泵房、配电室及柴油发电机房建为一栋建筑，地下一层，地上一层，建筑面积为435.96平方米；锅炉房一座，建筑面积108平方米，地上一层，并配套电锅炉一套，附属用房1座54平米，及配套室内外相关附属设施。</t>
  </si>
  <si>
    <t>县级统筹整合资金</t>
  </si>
  <si>
    <t>策勒县2022年扶贫小额贷款贴息项目</t>
  </si>
  <si>
    <t>策勒县</t>
  </si>
  <si>
    <t>为策勒县小额信贷户进行贴息</t>
  </si>
  <si>
    <t>自治区衔接推进乡村振兴补助资金-巩固拓展脱贫攻坚成果和乡村振兴任务</t>
  </si>
  <si>
    <t>策勒县策勒镇2022年1万亩高标准农田建设项目</t>
  </si>
  <si>
    <t>策勒县策勒镇萨依吾斯塘村、恰哈玛村、安艾日克村、墩艾日克村</t>
  </si>
  <si>
    <t>渠道工程：本次项目共涉及 4 个村（策勒县策勒镇萨依吾斯塘村、恰哈玛村、安艾日克村、墩艾日克村 4 个行政村）。防渗渠道 12 条，总长 17.98km，其中支渠 2 条，长度 7.35km，斗渠 10 条，长度 10.63km；共计配套渠系建筑物 329 座，其中：节制分水闸 198 座，入户61座，农桥46座，交通桥23座，渡槽 1 座。</t>
  </si>
  <si>
    <t>农田建设</t>
  </si>
  <si>
    <t>中央农田建设补助资金</t>
  </si>
  <si>
    <t>自治区农田建设补助资金</t>
  </si>
  <si>
    <t>自治区彩票公益金</t>
  </si>
  <si>
    <t>策勒县固拉合玛镇万亩标准化葡萄示范基地建设项目</t>
  </si>
  <si>
    <t>固拉合玛镇给地什艾热克村、地力木铁热克村、托格拉吾斯塘村、阿热吾斯塘村、阔什艾格勒村、阿热勒村、巴格艾日克村、买地尔艾肯村、亚甫拉克村、亚喀吾斯塘村、夏普吐鲁克村、拉依喀村、阿克依来克村、乌守吾斯塘村、幸福村</t>
  </si>
  <si>
    <t>对固拉合玛镇15个村2710户农户共10000亩葡萄园进行标准化建设，采购和安装V型架29.63万套、拉布塑钢丝168吨，采购葡萄苗木500580株，并完成缺株地块的苗木补植。</t>
  </si>
  <si>
    <t>林业改革发展</t>
  </si>
  <si>
    <t>策勒镇吐扎克其村污水管网配套建设项目</t>
  </si>
  <si>
    <t>策勒镇吐扎克其村</t>
  </si>
  <si>
    <t>策勒镇</t>
  </si>
  <si>
    <t>铺设污水管网4.09733公里，其中包括：砖砌检查井124座、管沟开挖回填、原油路面破除、路面恢复等。</t>
  </si>
  <si>
    <t>策勒县策勒镇吐扎克其村道路改建项目</t>
  </si>
  <si>
    <t>改建道路4.439公里，设计时速采用20-40km/h，采用沥青混凝土面层硬化路面，含桥涵交通工程等。</t>
  </si>
  <si>
    <t>农村道路建设</t>
  </si>
  <si>
    <t>策勒县葡萄示范园基础设施配套建设项目</t>
  </si>
  <si>
    <t>策勒县津南新村二号风口</t>
  </si>
  <si>
    <t>林业和草原局</t>
  </si>
  <si>
    <t>展开300亩葡萄园Y字型钢架或新型材料结构葡萄绑桩支撑架及拉线等基础设施配套。</t>
  </si>
  <si>
    <t>中央衔接推进乡村振兴补助资金-欠发达国有林场巩
固提升任务</t>
  </si>
  <si>
    <t>策勒县壮大村集体经济（购育肥羊）项目</t>
  </si>
  <si>
    <t>策勒乡铁热克艾日克村</t>
  </si>
  <si>
    <t>策勒县购置育肥羊10000只，平均每只950元，体重30公斤以上，羊体格健壮无疾病损伤，品种符合要求。</t>
  </si>
  <si>
    <t>策勒县牲畜隔离场项目</t>
  </si>
  <si>
    <t>达玛沟乡</t>
  </si>
  <si>
    <t>新建隔离圈29个，平均每个占地面积2413.80平米；遮阳棚29座，每座面积480平米，砂石道路3051.73平米，混凝土道路1525.87平米，混凝土食槽1530米，室外给水管网3.915千米及其他相关附属配套设施。</t>
  </si>
  <si>
    <t>策勒县设施农业科技示范园建设项目</t>
  </si>
  <si>
    <r>
      <t>建设24座日光温室（包含水肥一体化、滴灌带系统、物资轨道系统、种植基质以及物联网系统等），总建筑面积为62400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，其中：3000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（150m长×20m宽×6m高）18座，1400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（70m长×20m宽×6m高）6座，均为一层轻钢结构，基础形式为螺旋地桩。</t>
    </r>
  </si>
  <si>
    <t>中央衔接推进乡村振兴补助资金-少数民族发展任务</t>
  </si>
  <si>
    <t>中央农业资源及生态保护补助资金</t>
  </si>
  <si>
    <t>中央农业生产发展资金</t>
  </si>
  <si>
    <t>中央生猪（牛羊）调出大县奖励金</t>
  </si>
  <si>
    <t>策勒县现代设施农业产业园建设项目</t>
  </si>
  <si>
    <t>建设48座日光温室（包含水肥一体化、滴灌带系统、物质轨道系统、种植基质以及物联网系统等），总建筑面积为144000㎡，每座均为3000㎡，规格为150m长×20m宽×6m高，一层轻钢结构，基础形式为螺旋地桩；打井1眼，口径为219，深度为200m；沉砂池及设备1套，沉砂池为12m长×20m宽×2m深，占地面积为240㎡；外网给水管；外网电缆铜芯线；7台总负荷为1750KVA变压器。</t>
  </si>
  <si>
    <t>附件3：</t>
  </si>
  <si>
    <t>2022年策勒县使用财政涉农资金统计表</t>
  </si>
  <si>
    <t>序号</t>
  </si>
  <si>
    <t>资金名称</t>
  </si>
  <si>
    <t>下达金额</t>
  </si>
  <si>
    <t>未报备金额</t>
  </si>
  <si>
    <t>实施方案报备金额</t>
  </si>
  <si>
    <t>实施方案使用项目</t>
  </si>
  <si>
    <t>项目编码</t>
  </si>
  <si>
    <t>A</t>
  </si>
  <si>
    <t>B</t>
  </si>
  <si>
    <t>C</t>
  </si>
  <si>
    <t>D</t>
  </si>
  <si>
    <t>E</t>
  </si>
  <si>
    <t>F</t>
  </si>
  <si>
    <t>G</t>
  </si>
  <si>
    <t>H</t>
  </si>
  <si>
    <t>中央财政衔接推进乡村振兴补助资金</t>
  </si>
  <si>
    <t>6532252021-CYSC03</t>
  </si>
  <si>
    <t>6532252022-XM02</t>
  </si>
  <si>
    <t>6532252022-SL02</t>
  </si>
  <si>
    <t>6532252022-XM01</t>
  </si>
  <si>
    <t>6532252022-YGDZ01</t>
  </si>
  <si>
    <t>6532252022-YGDZ02</t>
  </si>
  <si>
    <t>6532252022-YGDZ03</t>
  </si>
  <si>
    <t>6532252022-YGDZ04</t>
  </si>
  <si>
    <t>6532252022-YGDZ05</t>
  </si>
  <si>
    <t>建设供水管线4580m，其中：输水管线3840m、绿化降尘配水管线260m、办公饮用配水管线（采用双管）480m，修建廊道式渗渠1座，钢筋混凝土闸阀井1座、钢筋混凝土排水排泥阀井1座、砖砌井15座，穿越河道1处，修建200m³调蓄水池1座，水厂及附属建筑物1座，50m³清水池1座，修建水源保护围栏40m，建设冲沙排水管450m，检查井5座，穿越道路1处，建设10kv输电线路15.778km。</t>
  </si>
  <si>
    <t>6532252022-SCLJD01</t>
  </si>
  <si>
    <t>6532252022-SCJD01</t>
  </si>
  <si>
    <t>6532252022-RJHJ02</t>
  </si>
  <si>
    <t>6532252022-CYSC01</t>
  </si>
  <si>
    <t>6532252022-DKTX</t>
  </si>
  <si>
    <t>6532252022-NY03</t>
  </si>
  <si>
    <t>6532252022-LC01</t>
  </si>
  <si>
    <t>6532252022-LC02</t>
  </si>
  <si>
    <t>林草局</t>
  </si>
  <si>
    <t>6532252022-XM05</t>
  </si>
  <si>
    <t>6532252022-XM03</t>
  </si>
  <si>
    <t>6532252022-NY01</t>
  </si>
  <si>
    <t>建设24座日光温室（包含水肥一体化、滴灌带系统、物资轨道系统、种植基质以及物联网系统等），总建筑面积为62400㎡，其中：3000㎡（150m长×20m宽×6m高）18座，1400㎡（70m长×20m宽×6m高）6座，均为一层轻钢结构，基础形式为螺旋地桩。</t>
  </si>
  <si>
    <t>6532252022-NY06</t>
  </si>
  <si>
    <t>中央生猪（牛羊）调出大县奖励资金（省级统筹部分）</t>
  </si>
  <si>
    <r>
      <t>建设24座日光温室（包含水肥一体化、滴灌带系统、物资轨道系统、种植基质以及物联网系统等），总建筑面积为62400</t>
    </r>
    <r>
      <rPr>
        <sz val="10"/>
        <rFont val="宋体"/>
        <family val="0"/>
      </rPr>
      <t>㎡</t>
    </r>
    <r>
      <rPr>
        <sz val="10"/>
        <rFont val="方正仿宋简体"/>
        <family val="0"/>
      </rPr>
      <t>，其中：3000</t>
    </r>
    <r>
      <rPr>
        <sz val="10"/>
        <rFont val="宋体"/>
        <family val="0"/>
      </rPr>
      <t>㎡</t>
    </r>
    <r>
      <rPr>
        <sz val="10"/>
        <rFont val="方正仿宋简体"/>
        <family val="0"/>
      </rPr>
      <t>（150m长×20m宽×6m高）18座，1400</t>
    </r>
    <r>
      <rPr>
        <sz val="10"/>
        <rFont val="宋体"/>
        <family val="0"/>
      </rPr>
      <t>㎡</t>
    </r>
    <r>
      <rPr>
        <sz val="10"/>
        <rFont val="方正仿宋简体"/>
        <family val="0"/>
      </rPr>
      <t>（70m长×20m宽×6m高）6座，均为一层轻钢结构，基础形式为螺旋地桩。</t>
    </r>
  </si>
  <si>
    <t>中央水利发展资金</t>
  </si>
  <si>
    <t>中央林业改革发展资金</t>
  </si>
  <si>
    <t>中央农村综合改革转移支付</t>
  </si>
  <si>
    <t>中央林业生态保护恢复资金</t>
  </si>
  <si>
    <t>中央车辆购置税收入补助地方用于一般公路建设项目资金（支持农村公路部分）</t>
  </si>
  <si>
    <t>中央农村危房改造补助资金</t>
  </si>
  <si>
    <t>中央预算内投资用于“三农”建设部分（不包括国家水网骨干工程、水安全保障工程、象基础设施、农村电网巩固提升工程、生态保护和修复方面的支出）</t>
  </si>
  <si>
    <t>自治区财政衔接推进乡村振兴补助资金</t>
  </si>
  <si>
    <t>6532252022-SFCDZ02</t>
  </si>
  <si>
    <t>6532252022-SFCDZ01</t>
  </si>
  <si>
    <t>策勒县购置育肥羊10000只，平均每只950元，体重30公斤以上，羊体格健壮无疾病损伤，品种符合要求</t>
  </si>
  <si>
    <t>自治区水利发展资金</t>
  </si>
  <si>
    <t>自治区农业生产发展资金</t>
  </si>
  <si>
    <t>自治区畜牧业生产发展资金</t>
  </si>
  <si>
    <t>自治区林业补助资金</t>
  </si>
  <si>
    <t>自治区农村综合改革转移支付</t>
  </si>
  <si>
    <t>自治区农村环境整治资金</t>
  </si>
  <si>
    <t>自治区安排基本建设投资用于“三农”部分（不包括国家水网骨干工程、水安全保障工程、气象基础设施、农村电网巩固提升工程、生态保护和修复方面的支出）</t>
  </si>
  <si>
    <t>自治区旅游发展基金</t>
  </si>
  <si>
    <t>填表说明：1.A仅为中央16项，自治区13项资金名称</t>
  </si>
  <si>
    <t>2.B=C+D</t>
  </si>
  <si>
    <t>3.D、E、G、H均与附件2《XX年XX县涉农资金统筹整合实施方案项目汇总表》内容保持一致，E、F来源必须为自治区巩固拓展脱贫攻坚成果同乡村振兴衔接项目库。</t>
  </si>
  <si>
    <t>2022年脱贫县统筹整合涉农资金统计表</t>
  </si>
  <si>
    <t>县市</t>
  </si>
  <si>
    <t>总计</t>
  </si>
  <si>
    <t>中央资金</t>
  </si>
  <si>
    <t>自治区资金</t>
  </si>
  <si>
    <t>地（州、市）配套资金</t>
  </si>
  <si>
    <t>县（市、区）配套资金</t>
  </si>
  <si>
    <t>中央资金小计</t>
  </si>
  <si>
    <t>1.中央财政专项扶贫资金</t>
  </si>
  <si>
    <t>2.水利发展资金</t>
  </si>
  <si>
    <t>3.农业生产发展资金</t>
  </si>
  <si>
    <t>4.林业改革发展资金</t>
  </si>
  <si>
    <t>5.农田建设补助资金</t>
  </si>
  <si>
    <t>6.农村综合改革转移支付</t>
  </si>
  <si>
    <t>7.林业生态保护恢复资金（草原生态修复治理补助资金部分）</t>
  </si>
  <si>
    <t>8.农村环境连片整治示范资金</t>
  </si>
  <si>
    <t>9.车辆购置税收入补助地方（支持农村公路部分）</t>
  </si>
  <si>
    <t>10.农村危房改造补助资金</t>
  </si>
  <si>
    <t>11.产粮大县奖励资金</t>
  </si>
  <si>
    <t>12.生猪（牛羊）调出大县奖励资金（省级统筹部分）</t>
  </si>
  <si>
    <t>13.农业资源及生态保护补助资金（对农民的直接补贴除外）</t>
  </si>
  <si>
    <t>14.旅游发展基金</t>
  </si>
  <si>
    <t>15.中央基建投资用于“三农”建设部分</t>
  </si>
  <si>
    <t>自治区资金小计</t>
  </si>
  <si>
    <t>1.自治区财政专项扶贫资金</t>
  </si>
  <si>
    <t>2.自治区水利发展资金</t>
  </si>
  <si>
    <t>3.自治区农业生产发展资金</t>
  </si>
  <si>
    <t>4.自治区畜牧业生产发展资金</t>
  </si>
  <si>
    <t>6.自治区林业发展补助资金</t>
  </si>
  <si>
    <t>7.自治区农田建设补助资金</t>
  </si>
  <si>
    <t>8.自治区农村综合改革转移支付</t>
  </si>
  <si>
    <t>9.农村危房改造补助资金</t>
  </si>
  <si>
    <t>10.农村环境连片整治示范资金</t>
  </si>
  <si>
    <t>11.彩票公益金</t>
  </si>
  <si>
    <t>12.旅游发展基金</t>
  </si>
  <si>
    <t>13.自治区安排基本建设投资用于“三农”部分</t>
  </si>
  <si>
    <t>下达数</t>
  </si>
  <si>
    <t>报备数</t>
  </si>
  <si>
    <t>一</t>
  </si>
  <si>
    <t>和田地区</t>
  </si>
  <si>
    <t xml:space="preserve"> </t>
  </si>
  <si>
    <t>财政涉农资金项目分类情况统计表</t>
  </si>
  <si>
    <t>项目个数合计</t>
  </si>
  <si>
    <t>资金合计</t>
  </si>
  <si>
    <t>林业草原生态保护恢复</t>
  </si>
  <si>
    <t>农村危房改造</t>
  </si>
  <si>
    <t>农业资源及生态保护</t>
  </si>
  <si>
    <t>备注</t>
  </si>
  <si>
    <t>项目个数</t>
  </si>
  <si>
    <t>资金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</si>
</sst>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67">
    <font>
      <sz val="12"/>
      <name val="宋体"/>
      <family val="0"/>
    </font>
    <font>
      <sz val="20"/>
      <name val="方正小标宋简体"/>
      <family val="4"/>
    </font>
    <font>
      <b/>
      <sz val="12"/>
      <name val="方正楷体简体"/>
      <family val="4"/>
    </font>
    <font>
      <sz val="20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9"/>
      <name val="方正小标宋简体"/>
      <family val="4"/>
    </font>
    <font>
      <b/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方正仿宋简体"/>
      <family val="0"/>
    </font>
    <font>
      <sz val="12"/>
      <name val="方正仿宋简体"/>
      <family val="0"/>
    </font>
    <font>
      <sz val="10"/>
      <name val="方正仿宋简体"/>
      <family val="0"/>
    </font>
    <font>
      <b/>
      <sz val="10"/>
      <name val="方正楷体简体"/>
      <family val="4"/>
    </font>
    <font>
      <b/>
      <sz val="11"/>
      <name val="方正楷体简体"/>
      <family val="4"/>
    </font>
    <font>
      <sz val="11"/>
      <name val="宋体"/>
      <family val="0"/>
    </font>
    <font>
      <sz val="10"/>
      <name val="仿宋_GB2312"/>
      <family val="3"/>
    </font>
    <font>
      <sz val="22"/>
      <name val="方正小标宋简体"/>
      <family val="4"/>
    </font>
    <font>
      <sz val="11"/>
      <name val="微软雅黑"/>
      <family val="2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9"/>
      <color theme="1"/>
      <name val="Calibri"/>
      <family val="0"/>
    </font>
    <font>
      <b/>
      <sz val="9"/>
      <name val="Calibri"/>
      <family val="0"/>
    </font>
    <font>
      <b/>
      <sz val="9"/>
      <color theme="1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46" fillId="0" borderId="0">
      <alignment vertical="center"/>
      <protection/>
    </xf>
  </cellStyleXfs>
  <cellXfs count="16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60" fillId="0" borderId="0" xfId="0" applyNumberFormat="1" applyFont="1" applyFill="1" applyBorder="1" applyAlignment="1">
      <alignment horizontal="center" vertical="center" wrapText="1"/>
    </xf>
    <xf numFmtId="177" fontId="61" fillId="0" borderId="0" xfId="0" applyNumberFormat="1" applyFont="1" applyFill="1" applyBorder="1" applyAlignment="1">
      <alignment horizontal="center" vertical="center" wrapText="1"/>
    </xf>
    <xf numFmtId="177" fontId="1" fillId="0" borderId="12" xfId="65" applyNumberFormat="1" applyFont="1" applyFill="1" applyBorder="1" applyAlignment="1">
      <alignment horizontal="center" vertical="center" wrapText="1"/>
      <protection/>
    </xf>
    <xf numFmtId="177" fontId="1" fillId="0" borderId="0" xfId="65" applyNumberFormat="1" applyFont="1" applyFill="1" applyAlignment="1">
      <alignment horizontal="center" vertical="center" wrapText="1"/>
      <protection/>
    </xf>
    <xf numFmtId="177" fontId="1" fillId="0" borderId="0" xfId="65" applyNumberFormat="1" applyFont="1" applyFill="1" applyAlignment="1">
      <alignment horizontal="center" vertical="center" wrapText="1"/>
      <protection/>
    </xf>
    <xf numFmtId="177" fontId="62" fillId="0" borderId="10" xfId="65" applyNumberFormat="1" applyFont="1" applyFill="1" applyBorder="1" applyAlignment="1">
      <alignment horizontal="center" vertical="center" wrapText="1"/>
      <protection/>
    </xf>
    <xf numFmtId="177" fontId="62" fillId="0" borderId="10" xfId="65" applyNumberFormat="1" applyFont="1" applyFill="1" applyBorder="1" applyAlignment="1">
      <alignment horizontal="center" vertical="center" wrapText="1"/>
      <protection/>
    </xf>
    <xf numFmtId="177" fontId="6" fillId="0" borderId="13" xfId="65" applyNumberFormat="1" applyFont="1" applyFill="1" applyBorder="1" applyAlignment="1">
      <alignment horizontal="center" vertical="center" wrapText="1"/>
      <protection/>
    </xf>
    <xf numFmtId="177" fontId="62" fillId="0" borderId="13" xfId="65" applyNumberFormat="1" applyFont="1" applyFill="1" applyBorder="1" applyAlignment="1">
      <alignment horizontal="center" vertical="center" wrapText="1"/>
      <protection/>
    </xf>
    <xf numFmtId="177" fontId="5" fillId="0" borderId="14" xfId="65" applyNumberFormat="1" applyFont="1" applyFill="1" applyBorder="1" applyAlignment="1">
      <alignment horizontal="center" vertical="center" wrapText="1"/>
      <protection/>
    </xf>
    <xf numFmtId="177" fontId="5" fillId="0" borderId="15" xfId="65" applyNumberFormat="1" applyFont="1" applyFill="1" applyBorder="1" applyAlignment="1">
      <alignment horizontal="center" vertical="center" wrapText="1"/>
      <protection/>
    </xf>
    <xf numFmtId="177" fontId="63" fillId="0" borderId="10" xfId="0" applyNumberFormat="1" applyFont="1" applyFill="1" applyBorder="1" applyAlignment="1">
      <alignment horizontal="center" vertical="center" wrapText="1"/>
    </xf>
    <xf numFmtId="177" fontId="64" fillId="0" borderId="10" xfId="65" applyNumberFormat="1" applyFont="1" applyFill="1" applyBorder="1" applyAlignment="1">
      <alignment horizontal="center" vertical="center" wrapText="1"/>
      <protection/>
    </xf>
    <xf numFmtId="177" fontId="61" fillId="0" borderId="10" xfId="0" applyNumberFormat="1" applyFont="1" applyFill="1" applyBorder="1" applyAlignment="1">
      <alignment horizontal="center" vertical="center" wrapText="1"/>
    </xf>
    <xf numFmtId="177" fontId="65" fillId="0" borderId="10" xfId="65" applyNumberFormat="1" applyFont="1" applyFill="1" applyBorder="1" applyAlignment="1">
      <alignment horizontal="center" vertical="center" wrapText="1"/>
      <protection/>
    </xf>
    <xf numFmtId="177" fontId="8" fillId="0" borderId="10" xfId="65" applyNumberFormat="1" applyFont="1" applyFill="1" applyBorder="1" applyAlignment="1">
      <alignment horizontal="center" vertical="center" wrapText="1"/>
      <protection/>
    </xf>
    <xf numFmtId="177" fontId="6" fillId="0" borderId="15" xfId="65" applyNumberFormat="1" applyFont="1" applyFill="1" applyBorder="1" applyAlignment="1">
      <alignment horizontal="center" vertical="center" wrapText="1"/>
      <protection/>
    </xf>
    <xf numFmtId="177" fontId="6" fillId="0" borderId="10" xfId="65" applyNumberFormat="1" applyFont="1" applyFill="1" applyBorder="1" applyAlignment="1">
      <alignment horizontal="center" vertical="center" wrapText="1"/>
      <protection/>
    </xf>
    <xf numFmtId="177" fontId="5" fillId="0" borderId="10" xfId="65" applyNumberFormat="1" applyFont="1" applyFill="1" applyBorder="1" applyAlignment="1">
      <alignment horizontal="center" vertical="center" wrapText="1"/>
      <protection/>
    </xf>
    <xf numFmtId="177" fontId="5" fillId="0" borderId="13" xfId="65" applyNumberFormat="1" applyFont="1" applyFill="1" applyBorder="1" applyAlignment="1">
      <alignment horizontal="center" vertical="center" wrapText="1"/>
      <protection/>
    </xf>
    <xf numFmtId="177" fontId="62" fillId="0" borderId="14" xfId="65" applyNumberFormat="1" applyFont="1" applyFill="1" applyBorder="1" applyAlignment="1">
      <alignment horizontal="center" vertical="center" wrapText="1"/>
      <protection/>
    </xf>
    <xf numFmtId="177" fontId="62" fillId="0" borderId="15" xfId="65" applyNumberFormat="1" applyFont="1" applyFill="1" applyBorder="1" applyAlignment="1">
      <alignment horizontal="center" vertical="center" wrapText="1"/>
      <protection/>
    </xf>
    <xf numFmtId="177" fontId="62" fillId="0" borderId="16" xfId="65" applyNumberFormat="1" applyFont="1" applyFill="1" applyBorder="1" applyAlignment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12" fillId="33" borderId="9" xfId="0" applyFont="1" applyFill="1" applyBorder="1" applyAlignment="1">
      <alignment horizontal="center" vertical="center"/>
    </xf>
    <xf numFmtId="177" fontId="12" fillId="33" borderId="9" xfId="0" applyNumberFormat="1" applyFont="1" applyFill="1" applyBorder="1" applyAlignment="1">
      <alignment horizontal="center" vertical="center" wrapText="1"/>
    </xf>
    <xf numFmtId="176" fontId="12" fillId="33" borderId="9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8" xfId="0" applyFont="1" applyFill="1" applyBorder="1" applyAlignment="1">
      <alignment horizontal="center" vertical="center"/>
    </xf>
    <xf numFmtId="177" fontId="12" fillId="33" borderId="18" xfId="0" applyNumberFormat="1" applyFont="1" applyFill="1" applyBorder="1" applyAlignment="1">
      <alignment horizontal="center" vertical="center" wrapText="1"/>
    </xf>
    <xf numFmtId="176" fontId="12" fillId="33" borderId="18" xfId="0" applyNumberFormat="1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177" fontId="12" fillId="33" borderId="11" xfId="0" applyNumberFormat="1" applyFont="1" applyFill="1" applyBorder="1" applyAlignment="1">
      <alignment horizontal="center" vertical="center" wrapText="1"/>
    </xf>
    <xf numFmtId="176" fontId="12" fillId="33" borderId="11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/>
    </xf>
    <xf numFmtId="177" fontId="12" fillId="33" borderId="10" xfId="65" applyNumberFormat="1" applyFont="1" applyFill="1" applyBorder="1" applyAlignment="1">
      <alignment horizontal="center" vertical="center" wrapText="1"/>
      <protection/>
    </xf>
    <xf numFmtId="176" fontId="12" fillId="33" borderId="10" xfId="0" applyNumberFormat="1" applyFont="1" applyFill="1" applyBorder="1" applyAlignment="1">
      <alignment horizontal="center" vertical="center"/>
    </xf>
    <xf numFmtId="176" fontId="12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 wrapText="1"/>
    </xf>
    <xf numFmtId="177" fontId="12" fillId="33" borderId="10" xfId="65" applyNumberFormat="1" applyFont="1" applyFill="1" applyBorder="1" applyAlignment="1">
      <alignment vertical="center" wrapText="1"/>
      <protection/>
    </xf>
    <xf numFmtId="177" fontId="12" fillId="33" borderId="17" xfId="65" applyNumberFormat="1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/>
    </xf>
    <xf numFmtId="176" fontId="12" fillId="33" borderId="9" xfId="0" applyNumberFormat="1" applyFont="1" applyFill="1" applyBorder="1" applyAlignment="1">
      <alignment horizontal="center" vertical="center"/>
    </xf>
    <xf numFmtId="177" fontId="12" fillId="33" borderId="19" xfId="65" applyNumberFormat="1" applyFont="1" applyFill="1" applyBorder="1" applyAlignment="1">
      <alignment horizontal="center" vertical="center" wrapText="1"/>
      <protection/>
    </xf>
    <xf numFmtId="176" fontId="12" fillId="33" borderId="18" xfId="0" applyNumberFormat="1" applyFont="1" applyFill="1" applyBorder="1" applyAlignment="1">
      <alignment horizontal="center" vertical="center"/>
    </xf>
    <xf numFmtId="177" fontId="12" fillId="33" borderId="16" xfId="65" applyNumberFormat="1" applyFont="1" applyFill="1" applyBorder="1" applyAlignment="1">
      <alignment horizontal="center" vertical="center" wrapText="1"/>
      <protection/>
    </xf>
    <xf numFmtId="176" fontId="12" fillId="33" borderId="1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77" fontId="12" fillId="0" borderId="10" xfId="65" applyNumberFormat="1" applyFont="1" applyFill="1" applyBorder="1" applyAlignment="1">
      <alignment vertical="center" wrapText="1"/>
      <protection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77" fontId="12" fillId="0" borderId="10" xfId="65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66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177" fontId="0" fillId="0" borderId="0" xfId="0" applyNumberFormat="1" applyFill="1" applyAlignment="1">
      <alignment vertical="center"/>
    </xf>
    <xf numFmtId="0" fontId="9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57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center" vertical="center" wrapText="1"/>
    </xf>
    <xf numFmtId="57" fontId="16" fillId="0" borderId="9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57" fontId="16" fillId="0" borderId="11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177" fontId="17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176" fontId="19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76" fontId="16" fillId="0" borderId="10" xfId="0" applyNumberFormat="1" applyFont="1" applyFill="1" applyBorder="1" applyAlignment="1">
      <alignment horizontal="center" vertical="center" wrapText="1"/>
    </xf>
    <xf numFmtId="176" fontId="16" fillId="0" borderId="10" xfId="0" applyNumberFormat="1" applyFont="1" applyFill="1" applyBorder="1" applyAlignment="1">
      <alignment horizontal="center" vertical="center" wrapText="1"/>
    </xf>
    <xf numFmtId="176" fontId="16" fillId="0" borderId="10" xfId="0" applyNumberFormat="1" applyFont="1" applyFill="1" applyBorder="1" applyAlignment="1">
      <alignment horizontal="center" vertical="center" wrapText="1"/>
    </xf>
    <xf numFmtId="176" fontId="16" fillId="0" borderId="9" xfId="0" applyNumberFormat="1" applyFont="1" applyFill="1" applyBorder="1" applyAlignment="1">
      <alignment horizontal="center" vertical="center" wrapText="1"/>
    </xf>
    <xf numFmtId="176" fontId="16" fillId="0" borderId="11" xfId="0" applyNumberFormat="1" applyFont="1" applyFill="1" applyBorder="1" applyAlignment="1">
      <alignment horizontal="center" vertical="center" wrapText="1"/>
    </xf>
    <xf numFmtId="176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76" fontId="16" fillId="0" borderId="9" xfId="0" applyNumberFormat="1" applyFont="1" applyFill="1" applyBorder="1" applyAlignment="1">
      <alignment horizontal="center" vertical="center" wrapText="1"/>
    </xf>
    <xf numFmtId="176" fontId="16" fillId="0" borderId="11" xfId="0" applyNumberFormat="1" applyFon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57" fontId="16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 11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8</xdr:row>
      <xdr:rowOff>0</xdr:rowOff>
    </xdr:from>
    <xdr:ext cx="76200" cy="742950"/>
    <xdr:sp fLocksText="0">
      <xdr:nvSpPr>
        <xdr:cNvPr id="1" name="TextBox 653"/>
        <xdr:cNvSpPr txBox="1">
          <a:spLocks noChangeArrowheads="1"/>
        </xdr:cNvSpPr>
      </xdr:nvSpPr>
      <xdr:spPr>
        <a:xfrm>
          <a:off x="7800975" y="298132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733425"/>
    <xdr:sp fLocksText="0">
      <xdr:nvSpPr>
        <xdr:cNvPr id="2" name="TextBox 654"/>
        <xdr:cNvSpPr txBox="1">
          <a:spLocks noChangeArrowheads="1"/>
        </xdr:cNvSpPr>
      </xdr:nvSpPr>
      <xdr:spPr>
        <a:xfrm>
          <a:off x="7800975" y="420052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733425"/>
    <xdr:sp fLocksText="0">
      <xdr:nvSpPr>
        <xdr:cNvPr id="3" name="TextBox 655"/>
        <xdr:cNvSpPr txBox="1">
          <a:spLocks noChangeArrowheads="1"/>
        </xdr:cNvSpPr>
      </xdr:nvSpPr>
      <xdr:spPr>
        <a:xfrm>
          <a:off x="7800975" y="90678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781050"/>
    <xdr:sp fLocksText="0">
      <xdr:nvSpPr>
        <xdr:cNvPr id="4" name="TextBox 656"/>
        <xdr:cNvSpPr txBox="1">
          <a:spLocks noChangeArrowheads="1"/>
        </xdr:cNvSpPr>
      </xdr:nvSpPr>
      <xdr:spPr>
        <a:xfrm>
          <a:off x="7800975" y="118300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771525"/>
    <xdr:sp fLocksText="0">
      <xdr:nvSpPr>
        <xdr:cNvPr id="5" name="TextBox 657"/>
        <xdr:cNvSpPr txBox="1">
          <a:spLocks noChangeArrowheads="1"/>
        </xdr:cNvSpPr>
      </xdr:nvSpPr>
      <xdr:spPr>
        <a:xfrm>
          <a:off x="7800975" y="1316355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695325"/>
    <xdr:sp fLocksText="0">
      <xdr:nvSpPr>
        <xdr:cNvPr id="6" name="TextBox 658"/>
        <xdr:cNvSpPr txBox="1">
          <a:spLocks noChangeArrowheads="1"/>
        </xdr:cNvSpPr>
      </xdr:nvSpPr>
      <xdr:spPr>
        <a:xfrm>
          <a:off x="7800975" y="5619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714375"/>
    <xdr:sp fLocksText="0">
      <xdr:nvSpPr>
        <xdr:cNvPr id="7" name="TextBox 659"/>
        <xdr:cNvSpPr txBox="1">
          <a:spLocks noChangeArrowheads="1"/>
        </xdr:cNvSpPr>
      </xdr:nvSpPr>
      <xdr:spPr>
        <a:xfrm>
          <a:off x="7800975" y="62484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733425"/>
    <xdr:sp fLocksText="0">
      <xdr:nvSpPr>
        <xdr:cNvPr id="8" name="TextBox 660"/>
        <xdr:cNvSpPr txBox="1">
          <a:spLocks noChangeArrowheads="1"/>
        </xdr:cNvSpPr>
      </xdr:nvSpPr>
      <xdr:spPr>
        <a:xfrm>
          <a:off x="7800975" y="420052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752475"/>
    <xdr:sp fLocksText="0">
      <xdr:nvSpPr>
        <xdr:cNvPr id="9" name="TextBox 661"/>
        <xdr:cNvSpPr txBox="1">
          <a:spLocks noChangeArrowheads="1"/>
        </xdr:cNvSpPr>
      </xdr:nvSpPr>
      <xdr:spPr>
        <a:xfrm>
          <a:off x="7800975" y="561975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714375"/>
    <xdr:sp fLocksText="0">
      <xdr:nvSpPr>
        <xdr:cNvPr id="10" name="TextBox 662"/>
        <xdr:cNvSpPr txBox="1">
          <a:spLocks noChangeArrowheads="1"/>
        </xdr:cNvSpPr>
      </xdr:nvSpPr>
      <xdr:spPr>
        <a:xfrm>
          <a:off x="7800975" y="62484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200" cy="695325"/>
    <xdr:sp fLocksText="0">
      <xdr:nvSpPr>
        <xdr:cNvPr id="11" name="TextBox 663"/>
        <xdr:cNvSpPr txBox="1">
          <a:spLocks noChangeArrowheads="1"/>
        </xdr:cNvSpPr>
      </xdr:nvSpPr>
      <xdr:spPr>
        <a:xfrm>
          <a:off x="7800975" y="68770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752475"/>
    <xdr:sp fLocksText="0">
      <xdr:nvSpPr>
        <xdr:cNvPr id="12" name="TextBox 664"/>
        <xdr:cNvSpPr txBox="1">
          <a:spLocks noChangeArrowheads="1"/>
        </xdr:cNvSpPr>
      </xdr:nvSpPr>
      <xdr:spPr>
        <a:xfrm>
          <a:off x="7800975" y="561975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771525"/>
    <xdr:sp fLocksText="0">
      <xdr:nvSpPr>
        <xdr:cNvPr id="13" name="TextBox 665"/>
        <xdr:cNvSpPr txBox="1">
          <a:spLocks noChangeArrowheads="1"/>
        </xdr:cNvSpPr>
      </xdr:nvSpPr>
      <xdr:spPr>
        <a:xfrm>
          <a:off x="7800975" y="62484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200" cy="695325"/>
    <xdr:sp fLocksText="0">
      <xdr:nvSpPr>
        <xdr:cNvPr id="14" name="TextBox 666"/>
        <xdr:cNvSpPr txBox="1">
          <a:spLocks noChangeArrowheads="1"/>
        </xdr:cNvSpPr>
      </xdr:nvSpPr>
      <xdr:spPr>
        <a:xfrm>
          <a:off x="7800975" y="68770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695325"/>
    <xdr:sp fLocksText="0">
      <xdr:nvSpPr>
        <xdr:cNvPr id="15" name="TextBox 667"/>
        <xdr:cNvSpPr txBox="1">
          <a:spLocks noChangeArrowheads="1"/>
        </xdr:cNvSpPr>
      </xdr:nvSpPr>
      <xdr:spPr>
        <a:xfrm>
          <a:off x="7800975" y="75057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771525"/>
    <xdr:sp fLocksText="0">
      <xdr:nvSpPr>
        <xdr:cNvPr id="16" name="TextBox 668"/>
        <xdr:cNvSpPr txBox="1">
          <a:spLocks noChangeArrowheads="1"/>
        </xdr:cNvSpPr>
      </xdr:nvSpPr>
      <xdr:spPr>
        <a:xfrm>
          <a:off x="7800975" y="62484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200" cy="752475"/>
    <xdr:sp fLocksText="0">
      <xdr:nvSpPr>
        <xdr:cNvPr id="17" name="TextBox 669"/>
        <xdr:cNvSpPr txBox="1">
          <a:spLocks noChangeArrowheads="1"/>
        </xdr:cNvSpPr>
      </xdr:nvSpPr>
      <xdr:spPr>
        <a:xfrm>
          <a:off x="7800975" y="687705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200" cy="695325"/>
    <xdr:sp fLocksText="0">
      <xdr:nvSpPr>
        <xdr:cNvPr id="18" name="TextBox 670"/>
        <xdr:cNvSpPr txBox="1">
          <a:spLocks noChangeArrowheads="1"/>
        </xdr:cNvSpPr>
      </xdr:nvSpPr>
      <xdr:spPr>
        <a:xfrm>
          <a:off x="7800975" y="75057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704850"/>
    <xdr:sp fLocksText="0">
      <xdr:nvSpPr>
        <xdr:cNvPr id="19" name="TextBox 671"/>
        <xdr:cNvSpPr txBox="1">
          <a:spLocks noChangeArrowheads="1"/>
        </xdr:cNvSpPr>
      </xdr:nvSpPr>
      <xdr:spPr>
        <a:xfrm>
          <a:off x="7800975" y="813435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762000"/>
    <xdr:sp fLocksText="0">
      <xdr:nvSpPr>
        <xdr:cNvPr id="20" name="TextBox 672"/>
        <xdr:cNvSpPr txBox="1">
          <a:spLocks noChangeArrowheads="1"/>
        </xdr:cNvSpPr>
      </xdr:nvSpPr>
      <xdr:spPr>
        <a:xfrm>
          <a:off x="7800975" y="1396365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76200" cy="742950"/>
    <xdr:sp fLocksText="0">
      <xdr:nvSpPr>
        <xdr:cNvPr id="21" name="TextBox 673"/>
        <xdr:cNvSpPr txBox="1">
          <a:spLocks noChangeArrowheads="1"/>
        </xdr:cNvSpPr>
      </xdr:nvSpPr>
      <xdr:spPr>
        <a:xfrm>
          <a:off x="7800975" y="208978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733425"/>
    <xdr:sp fLocksText="0">
      <xdr:nvSpPr>
        <xdr:cNvPr id="22" name="TextBox 674"/>
        <xdr:cNvSpPr txBox="1">
          <a:spLocks noChangeArrowheads="1"/>
        </xdr:cNvSpPr>
      </xdr:nvSpPr>
      <xdr:spPr>
        <a:xfrm>
          <a:off x="7800975" y="244125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76200" cy="733425"/>
    <xdr:sp fLocksText="0">
      <xdr:nvSpPr>
        <xdr:cNvPr id="23" name="TextBox 675"/>
        <xdr:cNvSpPr txBox="1">
          <a:spLocks noChangeArrowheads="1"/>
        </xdr:cNvSpPr>
      </xdr:nvSpPr>
      <xdr:spPr>
        <a:xfrm>
          <a:off x="7800975" y="295941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76200" cy="771525"/>
    <xdr:sp fLocksText="0">
      <xdr:nvSpPr>
        <xdr:cNvPr id="24" name="TextBox 676"/>
        <xdr:cNvSpPr txBox="1">
          <a:spLocks noChangeArrowheads="1"/>
        </xdr:cNvSpPr>
      </xdr:nvSpPr>
      <xdr:spPr>
        <a:xfrm>
          <a:off x="7800975" y="346233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view="pageBreakPreview" zoomScaleSheetLayoutView="100" workbookViewId="0" topLeftCell="A1">
      <pane ySplit="5" topLeftCell="A6" activePane="bottomLeft" state="frozen"/>
      <selection pane="bottomLeft" activeCell="A1" sqref="A1:IV65536"/>
    </sheetView>
  </sheetViews>
  <sheetFormatPr defaultColWidth="9.00390625" defaultRowHeight="14.25"/>
  <cols>
    <col min="1" max="1" width="5.25390625" style="4" customWidth="1"/>
    <col min="2" max="2" width="13.25390625" style="4" customWidth="1"/>
    <col min="3" max="3" width="18.75390625" style="4" customWidth="1"/>
    <col min="4" max="4" width="10.25390625" style="4" customWidth="1"/>
    <col min="5" max="5" width="8.25390625" style="4" customWidth="1"/>
    <col min="6" max="6" width="56.50390625" style="4" customWidth="1"/>
    <col min="7" max="8" width="5.875" style="4" customWidth="1"/>
    <col min="9" max="9" width="5.625" style="4" customWidth="1"/>
    <col min="10" max="10" width="6.375" style="4" customWidth="1"/>
    <col min="11" max="11" width="22.00390625" style="4" customWidth="1"/>
    <col min="12" max="12" width="10.75390625" style="115" customWidth="1"/>
    <col min="13" max="13" width="11.00390625" style="115" customWidth="1"/>
    <col min="14" max="14" width="10.375" style="115" customWidth="1"/>
    <col min="15" max="15" width="7.00390625" style="115" customWidth="1"/>
    <col min="16" max="16" width="9.25390625" style="115" customWidth="1"/>
    <col min="17" max="17" width="10.375" style="5" bestFit="1" customWidth="1"/>
    <col min="18" max="18" width="11.50390625" style="4" bestFit="1" customWidth="1"/>
    <col min="19" max="19" width="12.625" style="4" bestFit="1" customWidth="1"/>
    <col min="20" max="16384" width="9.00390625" style="4" customWidth="1"/>
  </cols>
  <sheetData>
    <row r="1" spans="1:17" s="109" customFormat="1" ht="14.25">
      <c r="A1" s="116" t="s">
        <v>0</v>
      </c>
      <c r="B1" s="4"/>
      <c r="C1" s="4"/>
      <c r="D1" s="4"/>
      <c r="F1" s="4"/>
      <c r="I1" s="4"/>
      <c r="K1" s="4"/>
      <c r="L1" s="115"/>
      <c r="M1" s="115"/>
      <c r="N1" s="115"/>
      <c r="O1" s="115"/>
      <c r="P1" s="115"/>
      <c r="Q1" s="151"/>
    </row>
    <row r="2" spans="1:17" ht="27" customHeight="1">
      <c r="A2" s="117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33"/>
      <c r="M2" s="133"/>
      <c r="N2" s="133"/>
      <c r="O2" s="133"/>
      <c r="P2" s="133"/>
      <c r="Q2" s="152"/>
    </row>
    <row r="3" spans="1:19" s="110" customFormat="1" ht="24" customHeight="1">
      <c r="A3" s="119" t="s">
        <v>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34"/>
      <c r="M3" s="134"/>
      <c r="N3" s="134"/>
      <c r="O3" s="134"/>
      <c r="P3" s="134"/>
      <c r="Q3" s="153"/>
      <c r="R3" s="154"/>
      <c r="S3" s="154"/>
    </row>
    <row r="4" spans="1:19" s="111" customFormat="1" ht="27" customHeight="1">
      <c r="A4" s="121" t="s">
        <v>3</v>
      </c>
      <c r="B4" s="121" t="s">
        <v>4</v>
      </c>
      <c r="C4" s="121" t="s">
        <v>5</v>
      </c>
      <c r="D4" s="121" t="s">
        <v>6</v>
      </c>
      <c r="E4" s="121" t="s">
        <v>7</v>
      </c>
      <c r="F4" s="121" t="s">
        <v>8</v>
      </c>
      <c r="G4" s="121" t="s">
        <v>9</v>
      </c>
      <c r="H4" s="121"/>
      <c r="I4" s="121"/>
      <c r="J4" s="135" t="s">
        <v>10</v>
      </c>
      <c r="K4" s="135" t="s">
        <v>11</v>
      </c>
      <c r="L4" s="136" t="s">
        <v>12</v>
      </c>
      <c r="M4" s="136"/>
      <c r="N4" s="136"/>
      <c r="O4" s="136"/>
      <c r="P4" s="136"/>
      <c r="Q4" s="155" t="s">
        <v>13</v>
      </c>
      <c r="R4" s="154"/>
      <c r="S4" s="154"/>
    </row>
    <row r="5" spans="1:19" s="111" customFormat="1" ht="57.75" customHeight="1">
      <c r="A5" s="121"/>
      <c r="B5" s="121"/>
      <c r="C5" s="121"/>
      <c r="D5" s="121"/>
      <c r="E5" s="121"/>
      <c r="F5" s="121"/>
      <c r="G5" s="122" t="s">
        <v>14</v>
      </c>
      <c r="H5" s="122" t="s">
        <v>15</v>
      </c>
      <c r="I5" s="122" t="s">
        <v>16</v>
      </c>
      <c r="J5" s="137"/>
      <c r="K5" s="137"/>
      <c r="L5" s="136" t="s">
        <v>17</v>
      </c>
      <c r="M5" s="136" t="s">
        <v>18</v>
      </c>
      <c r="N5" s="136" t="s">
        <v>19</v>
      </c>
      <c r="O5" s="136" t="s">
        <v>20</v>
      </c>
      <c r="P5" s="136" t="s">
        <v>21</v>
      </c>
      <c r="Q5" s="156"/>
      <c r="R5" s="154"/>
      <c r="S5" s="154"/>
    </row>
    <row r="6" spans="1:19" s="112" customFormat="1" ht="42" customHeight="1">
      <c r="A6" s="123" t="s">
        <v>22</v>
      </c>
      <c r="B6" s="123"/>
      <c r="C6" s="123"/>
      <c r="D6" s="123"/>
      <c r="E6" s="123"/>
      <c r="F6" s="123"/>
      <c r="G6" s="124">
        <v>12</v>
      </c>
      <c r="H6" s="124">
        <v>10</v>
      </c>
      <c r="I6" s="124">
        <v>1</v>
      </c>
      <c r="J6" s="138"/>
      <c r="K6" s="138"/>
      <c r="L6" s="139">
        <f>SUM(L7:L40)</f>
        <v>35975.438</v>
      </c>
      <c r="M6" s="139">
        <f>SUM(M7:M40)</f>
        <v>31723.938</v>
      </c>
      <c r="N6" s="139">
        <f>SUM(N7:N40)</f>
        <v>3751.5</v>
      </c>
      <c r="O6" s="139">
        <f>SUM(O7:O40)</f>
        <v>0</v>
      </c>
      <c r="P6" s="139">
        <f>SUM(P7:P40)</f>
        <v>500</v>
      </c>
      <c r="Q6" s="157"/>
      <c r="R6" s="4"/>
      <c r="S6" s="4"/>
    </row>
    <row r="7" spans="1:19" s="113" customFormat="1" ht="57" customHeight="1">
      <c r="A7" s="124">
        <v>1</v>
      </c>
      <c r="B7" s="124" t="s">
        <v>23</v>
      </c>
      <c r="C7" s="124" t="s">
        <v>24</v>
      </c>
      <c r="D7" s="125">
        <v>44682</v>
      </c>
      <c r="E7" s="124" t="s">
        <v>25</v>
      </c>
      <c r="F7" s="126" t="s">
        <v>26</v>
      </c>
      <c r="G7" s="124" t="s">
        <v>27</v>
      </c>
      <c r="H7" s="124"/>
      <c r="I7" s="124"/>
      <c r="J7" s="124" t="s">
        <v>28</v>
      </c>
      <c r="K7" s="140" t="s">
        <v>29</v>
      </c>
      <c r="L7" s="141">
        <f aca="true" t="shared" si="0" ref="L7:L18">M7+N7+O7+P7</f>
        <v>520</v>
      </c>
      <c r="M7" s="141">
        <v>520</v>
      </c>
      <c r="N7" s="141"/>
      <c r="O7" s="141"/>
      <c r="P7" s="141"/>
      <c r="Q7" s="158">
        <v>44743</v>
      </c>
      <c r="R7" s="159"/>
      <c r="S7" s="159"/>
    </row>
    <row r="8" spans="1:19" s="113" customFormat="1" ht="57" customHeight="1">
      <c r="A8" s="124">
        <v>2</v>
      </c>
      <c r="B8" s="124" t="s">
        <v>30</v>
      </c>
      <c r="C8" s="124" t="s">
        <v>31</v>
      </c>
      <c r="D8" s="125">
        <v>44743</v>
      </c>
      <c r="E8" s="124" t="s">
        <v>32</v>
      </c>
      <c r="F8" s="126" t="s">
        <v>33</v>
      </c>
      <c r="G8" s="124" t="s">
        <v>27</v>
      </c>
      <c r="H8" s="124"/>
      <c r="I8" s="124"/>
      <c r="J8" s="124" t="s">
        <v>34</v>
      </c>
      <c r="K8" s="140" t="s">
        <v>29</v>
      </c>
      <c r="L8" s="141">
        <f t="shared" si="0"/>
        <v>230</v>
      </c>
      <c r="M8" s="141">
        <v>230</v>
      </c>
      <c r="N8" s="141"/>
      <c r="O8" s="141"/>
      <c r="P8" s="141"/>
      <c r="Q8" s="125">
        <v>44774</v>
      </c>
      <c r="R8" s="159"/>
      <c r="S8" s="159"/>
    </row>
    <row r="9" spans="1:19" s="113" customFormat="1" ht="123.75" customHeight="1">
      <c r="A9" s="124">
        <v>3</v>
      </c>
      <c r="B9" s="124" t="s">
        <v>35</v>
      </c>
      <c r="C9" s="124" t="s">
        <v>36</v>
      </c>
      <c r="D9" s="125">
        <v>44835</v>
      </c>
      <c r="E9" s="124" t="s">
        <v>37</v>
      </c>
      <c r="F9" s="126" t="s">
        <v>38</v>
      </c>
      <c r="G9" s="124" t="s">
        <v>27</v>
      </c>
      <c r="H9" s="124"/>
      <c r="I9" s="124"/>
      <c r="J9" s="124" t="s">
        <v>39</v>
      </c>
      <c r="K9" s="140" t="s">
        <v>29</v>
      </c>
      <c r="L9" s="141">
        <f t="shared" si="0"/>
        <v>6802.95</v>
      </c>
      <c r="M9" s="141">
        <v>6802.95</v>
      </c>
      <c r="N9" s="141"/>
      <c r="O9" s="141"/>
      <c r="P9" s="141"/>
      <c r="Q9" s="125">
        <v>44896</v>
      </c>
      <c r="R9" s="159"/>
      <c r="S9" s="159"/>
    </row>
    <row r="10" spans="1:19" s="113" customFormat="1" ht="169.5" customHeight="1">
      <c r="A10" s="124">
        <v>4</v>
      </c>
      <c r="B10" s="124" t="s">
        <v>40</v>
      </c>
      <c r="C10" s="124" t="s">
        <v>41</v>
      </c>
      <c r="D10" s="125">
        <v>44866</v>
      </c>
      <c r="E10" s="124" t="s">
        <v>42</v>
      </c>
      <c r="F10" s="126" t="s">
        <v>43</v>
      </c>
      <c r="G10" s="124" t="s">
        <v>27</v>
      </c>
      <c r="H10" s="124"/>
      <c r="I10" s="124"/>
      <c r="J10" s="124" t="s">
        <v>34</v>
      </c>
      <c r="K10" s="140" t="s">
        <v>29</v>
      </c>
      <c r="L10" s="141">
        <f t="shared" si="0"/>
        <v>4657.1</v>
      </c>
      <c r="M10" s="141">
        <v>4657.1</v>
      </c>
      <c r="N10" s="141"/>
      <c r="O10" s="141"/>
      <c r="P10" s="141"/>
      <c r="Q10" s="125">
        <v>44896</v>
      </c>
      <c r="R10" s="159"/>
      <c r="S10" s="159"/>
    </row>
    <row r="11" spans="1:19" s="113" customFormat="1" ht="54" customHeight="1">
      <c r="A11" s="124">
        <v>5</v>
      </c>
      <c r="B11" s="124" t="s">
        <v>44</v>
      </c>
      <c r="C11" s="124" t="s">
        <v>45</v>
      </c>
      <c r="D11" s="125">
        <v>44805</v>
      </c>
      <c r="E11" s="124" t="s">
        <v>46</v>
      </c>
      <c r="F11" s="126" t="s">
        <v>47</v>
      </c>
      <c r="G11" s="124"/>
      <c r="H11" s="124" t="s">
        <v>27</v>
      </c>
      <c r="I11" s="124"/>
      <c r="J11" s="124" t="s">
        <v>48</v>
      </c>
      <c r="K11" s="140" t="s">
        <v>49</v>
      </c>
      <c r="L11" s="142">
        <f t="shared" si="0"/>
        <v>728</v>
      </c>
      <c r="M11" s="143">
        <v>728</v>
      </c>
      <c r="N11" s="143"/>
      <c r="O11" s="143"/>
      <c r="P11" s="143"/>
      <c r="Q11" s="125">
        <v>44866</v>
      </c>
      <c r="R11" s="159"/>
      <c r="S11" s="159"/>
    </row>
    <row r="12" spans="1:19" s="113" customFormat="1" ht="60" customHeight="1">
      <c r="A12" s="124">
        <v>6</v>
      </c>
      <c r="B12" s="124" t="s">
        <v>50</v>
      </c>
      <c r="C12" s="124" t="s">
        <v>51</v>
      </c>
      <c r="D12" s="125">
        <v>44774</v>
      </c>
      <c r="E12" s="124" t="s">
        <v>52</v>
      </c>
      <c r="F12" s="126" t="s">
        <v>53</v>
      </c>
      <c r="G12" s="124"/>
      <c r="H12" s="124" t="s">
        <v>27</v>
      </c>
      <c r="I12" s="124"/>
      <c r="J12" s="124" t="s">
        <v>54</v>
      </c>
      <c r="K12" s="140" t="s">
        <v>49</v>
      </c>
      <c r="L12" s="142">
        <f t="shared" si="0"/>
        <v>397</v>
      </c>
      <c r="M12" s="143">
        <v>397</v>
      </c>
      <c r="N12" s="143"/>
      <c r="O12" s="143"/>
      <c r="P12" s="143"/>
      <c r="Q12" s="125">
        <v>44835</v>
      </c>
      <c r="R12" s="159"/>
      <c r="S12" s="159"/>
    </row>
    <row r="13" spans="1:19" s="113" customFormat="1" ht="69" customHeight="1">
      <c r="A13" s="124">
        <v>7</v>
      </c>
      <c r="B13" s="124" t="s">
        <v>55</v>
      </c>
      <c r="C13" s="124" t="s">
        <v>56</v>
      </c>
      <c r="D13" s="125">
        <v>44805</v>
      </c>
      <c r="E13" s="124" t="s">
        <v>46</v>
      </c>
      <c r="F13" s="126" t="s">
        <v>57</v>
      </c>
      <c r="G13" s="124"/>
      <c r="H13" s="124" t="s">
        <v>27</v>
      </c>
      <c r="I13" s="124"/>
      <c r="J13" s="124" t="s">
        <v>48</v>
      </c>
      <c r="K13" s="140" t="s">
        <v>49</v>
      </c>
      <c r="L13" s="142">
        <f t="shared" si="0"/>
        <v>510</v>
      </c>
      <c r="M13" s="143">
        <v>510</v>
      </c>
      <c r="N13" s="143"/>
      <c r="O13" s="143"/>
      <c r="P13" s="143"/>
      <c r="Q13" s="125">
        <v>44866</v>
      </c>
      <c r="R13" s="159"/>
      <c r="S13" s="159"/>
    </row>
    <row r="14" spans="1:19" s="113" customFormat="1" ht="64.5" customHeight="1">
      <c r="A14" s="124">
        <v>8</v>
      </c>
      <c r="B14" s="124" t="s">
        <v>58</v>
      </c>
      <c r="C14" s="124" t="s">
        <v>52</v>
      </c>
      <c r="D14" s="125">
        <v>44805</v>
      </c>
      <c r="E14" s="124" t="s">
        <v>46</v>
      </c>
      <c r="F14" s="126" t="s">
        <v>59</v>
      </c>
      <c r="G14" s="124"/>
      <c r="H14" s="124" t="s">
        <v>27</v>
      </c>
      <c r="I14" s="124"/>
      <c r="J14" s="124" t="s">
        <v>48</v>
      </c>
      <c r="K14" s="140" t="s">
        <v>49</v>
      </c>
      <c r="L14" s="142">
        <f t="shared" si="0"/>
        <v>520</v>
      </c>
      <c r="M14" s="143">
        <v>520</v>
      </c>
      <c r="N14" s="143"/>
      <c r="O14" s="143"/>
      <c r="P14" s="143"/>
      <c r="Q14" s="125">
        <v>44866</v>
      </c>
      <c r="R14" s="159"/>
      <c r="S14" s="159"/>
    </row>
    <row r="15" spans="1:19" s="113" customFormat="1" ht="88.5" customHeight="1">
      <c r="A15" s="124">
        <v>9</v>
      </c>
      <c r="B15" s="124" t="s">
        <v>60</v>
      </c>
      <c r="C15" s="124" t="s">
        <v>61</v>
      </c>
      <c r="D15" s="125">
        <v>44805</v>
      </c>
      <c r="E15" s="124" t="s">
        <v>46</v>
      </c>
      <c r="F15" s="126" t="s">
        <v>62</v>
      </c>
      <c r="G15" s="124"/>
      <c r="H15" s="124" t="s">
        <v>27</v>
      </c>
      <c r="I15" s="124"/>
      <c r="J15" s="124" t="s">
        <v>48</v>
      </c>
      <c r="K15" s="140" t="s">
        <v>49</v>
      </c>
      <c r="L15" s="142">
        <f t="shared" si="0"/>
        <v>690</v>
      </c>
      <c r="M15" s="143">
        <v>690</v>
      </c>
      <c r="N15" s="143"/>
      <c r="O15" s="143"/>
      <c r="P15" s="143"/>
      <c r="Q15" s="125">
        <v>44866</v>
      </c>
      <c r="R15" s="159"/>
      <c r="S15" s="159"/>
    </row>
    <row r="16" spans="1:19" s="113" customFormat="1" ht="103.5" customHeight="1">
      <c r="A16" s="124">
        <v>10</v>
      </c>
      <c r="B16" s="124" t="s">
        <v>63</v>
      </c>
      <c r="C16" s="124" t="s">
        <v>64</v>
      </c>
      <c r="D16" s="125">
        <v>44743</v>
      </c>
      <c r="E16" s="124" t="s">
        <v>52</v>
      </c>
      <c r="F16" s="126" t="s">
        <v>65</v>
      </c>
      <c r="G16" s="124" t="s">
        <v>27</v>
      </c>
      <c r="H16" s="124"/>
      <c r="I16" s="124"/>
      <c r="J16" s="124" t="s">
        <v>39</v>
      </c>
      <c r="K16" s="124" t="s">
        <v>29</v>
      </c>
      <c r="L16" s="142">
        <f t="shared" si="0"/>
        <v>1961.63</v>
      </c>
      <c r="M16" s="141">
        <v>1961.63</v>
      </c>
      <c r="N16" s="141"/>
      <c r="O16" s="141"/>
      <c r="P16" s="141"/>
      <c r="Q16" s="158">
        <v>44805</v>
      </c>
      <c r="R16" s="159"/>
      <c r="S16" s="159"/>
    </row>
    <row r="17" spans="1:19" s="113" customFormat="1" ht="78" customHeight="1">
      <c r="A17" s="124">
        <v>11</v>
      </c>
      <c r="B17" s="124" t="s">
        <v>66</v>
      </c>
      <c r="C17" s="124" t="s">
        <v>67</v>
      </c>
      <c r="D17" s="125">
        <v>44743</v>
      </c>
      <c r="E17" s="124" t="s">
        <v>68</v>
      </c>
      <c r="F17" s="126" t="s">
        <v>69</v>
      </c>
      <c r="G17" s="124" t="s">
        <v>27</v>
      </c>
      <c r="H17" s="124"/>
      <c r="I17" s="124"/>
      <c r="J17" s="124" t="s">
        <v>39</v>
      </c>
      <c r="K17" s="124" t="s">
        <v>29</v>
      </c>
      <c r="L17" s="142">
        <f t="shared" si="0"/>
        <v>550</v>
      </c>
      <c r="M17" s="141">
        <v>550</v>
      </c>
      <c r="N17" s="141"/>
      <c r="O17" s="141"/>
      <c r="P17" s="141"/>
      <c r="Q17" s="158">
        <v>44805</v>
      </c>
      <c r="R17" s="159"/>
      <c r="S17" s="159"/>
    </row>
    <row r="18" spans="1:19" s="113" customFormat="1" ht="111" customHeight="1">
      <c r="A18" s="124">
        <v>12</v>
      </c>
      <c r="B18" s="124" t="s">
        <v>70</v>
      </c>
      <c r="C18" s="124" t="s">
        <v>71</v>
      </c>
      <c r="D18" s="125">
        <v>44866</v>
      </c>
      <c r="E18" s="124" t="s">
        <v>72</v>
      </c>
      <c r="F18" s="126" t="s">
        <v>73</v>
      </c>
      <c r="G18" s="124"/>
      <c r="H18" s="124" t="s">
        <v>27</v>
      </c>
      <c r="I18" s="124"/>
      <c r="J18" s="124" t="s">
        <v>74</v>
      </c>
      <c r="K18" s="124" t="s">
        <v>29</v>
      </c>
      <c r="L18" s="142">
        <f t="shared" si="0"/>
        <v>1249.78</v>
      </c>
      <c r="M18" s="141">
        <v>1249.78</v>
      </c>
      <c r="N18" s="141"/>
      <c r="O18" s="141"/>
      <c r="P18" s="141"/>
      <c r="Q18" s="158">
        <v>44896</v>
      </c>
      <c r="R18" s="159"/>
      <c r="S18" s="159"/>
    </row>
    <row r="19" spans="1:19" s="113" customFormat="1" ht="49.5" customHeight="1">
      <c r="A19" s="124">
        <v>13</v>
      </c>
      <c r="B19" s="124" t="s">
        <v>75</v>
      </c>
      <c r="C19" s="124" t="s">
        <v>76</v>
      </c>
      <c r="D19" s="125">
        <v>44896</v>
      </c>
      <c r="E19" s="124" t="s">
        <v>52</v>
      </c>
      <c r="F19" s="126" t="s">
        <v>77</v>
      </c>
      <c r="G19" s="124" t="s">
        <v>27</v>
      </c>
      <c r="H19" s="124"/>
      <c r="I19" s="124"/>
      <c r="J19" s="124" t="s">
        <v>28</v>
      </c>
      <c r="K19" s="124" t="s">
        <v>29</v>
      </c>
      <c r="L19" s="142">
        <f>SUM(M19:P20)</f>
        <v>1800</v>
      </c>
      <c r="M19" s="141">
        <v>1300</v>
      </c>
      <c r="N19" s="141"/>
      <c r="O19" s="141"/>
      <c r="P19" s="141"/>
      <c r="Q19" s="158">
        <v>44896</v>
      </c>
      <c r="R19" s="159"/>
      <c r="S19" s="159"/>
    </row>
    <row r="20" spans="1:19" s="113" customFormat="1" ht="36" customHeight="1">
      <c r="A20" s="124"/>
      <c r="B20" s="124"/>
      <c r="C20" s="124"/>
      <c r="D20" s="125"/>
      <c r="E20" s="124"/>
      <c r="F20" s="126"/>
      <c r="G20" s="124"/>
      <c r="H20" s="124"/>
      <c r="I20" s="124"/>
      <c r="J20" s="124"/>
      <c r="K20" s="124" t="s">
        <v>78</v>
      </c>
      <c r="L20" s="142"/>
      <c r="M20" s="141"/>
      <c r="N20" s="141"/>
      <c r="O20" s="141"/>
      <c r="P20" s="141">
        <v>500</v>
      </c>
      <c r="Q20" s="158"/>
      <c r="R20" s="159"/>
      <c r="S20" s="159"/>
    </row>
    <row r="21" spans="1:19" s="113" customFormat="1" ht="63" customHeight="1">
      <c r="A21" s="127">
        <v>14</v>
      </c>
      <c r="B21" s="127" t="s">
        <v>79</v>
      </c>
      <c r="C21" s="127" t="s">
        <v>80</v>
      </c>
      <c r="D21" s="128">
        <v>44896</v>
      </c>
      <c r="E21" s="127" t="s">
        <v>42</v>
      </c>
      <c r="F21" s="127" t="s">
        <v>81</v>
      </c>
      <c r="G21" s="127"/>
      <c r="H21" s="127"/>
      <c r="I21" s="127" t="s">
        <v>27</v>
      </c>
      <c r="J21" s="127" t="s">
        <v>39</v>
      </c>
      <c r="K21" s="140" t="s">
        <v>29</v>
      </c>
      <c r="L21" s="144">
        <f>SUM(M21:P22)</f>
        <v>3630</v>
      </c>
      <c r="M21" s="141">
        <v>2730</v>
      </c>
      <c r="N21" s="141"/>
      <c r="O21" s="141"/>
      <c r="P21" s="141"/>
      <c r="Q21" s="128">
        <v>44896</v>
      </c>
      <c r="R21" s="159"/>
      <c r="S21" s="159"/>
    </row>
    <row r="22" spans="1:19" s="113" customFormat="1" ht="63" customHeight="1">
      <c r="A22" s="129"/>
      <c r="B22" s="129"/>
      <c r="C22" s="129"/>
      <c r="D22" s="130"/>
      <c r="E22" s="129"/>
      <c r="F22" s="129"/>
      <c r="G22" s="129"/>
      <c r="H22" s="129"/>
      <c r="I22" s="129"/>
      <c r="J22" s="129"/>
      <c r="K22" s="140" t="s">
        <v>82</v>
      </c>
      <c r="L22" s="145"/>
      <c r="M22" s="141"/>
      <c r="N22" s="141">
        <v>900</v>
      </c>
      <c r="O22" s="141"/>
      <c r="P22" s="141"/>
      <c r="Q22" s="130"/>
      <c r="R22" s="159"/>
      <c r="S22" s="159"/>
    </row>
    <row r="23" spans="1:19" s="113" customFormat="1" ht="45.75" customHeight="1">
      <c r="A23" s="124">
        <v>15</v>
      </c>
      <c r="B23" s="124" t="s">
        <v>83</v>
      </c>
      <c r="C23" s="124" t="s">
        <v>84</v>
      </c>
      <c r="D23" s="125">
        <v>44774</v>
      </c>
      <c r="E23" s="124" t="s">
        <v>42</v>
      </c>
      <c r="F23" s="126" t="s">
        <v>85</v>
      </c>
      <c r="G23" s="124"/>
      <c r="H23" s="124" t="s">
        <v>27</v>
      </c>
      <c r="I23" s="124"/>
      <c r="J23" s="124" t="s">
        <v>86</v>
      </c>
      <c r="K23" s="140" t="s">
        <v>29</v>
      </c>
      <c r="L23" s="142">
        <f>SUM(M23:P26)</f>
        <v>1800</v>
      </c>
      <c r="M23" s="146">
        <v>656.1</v>
      </c>
      <c r="N23" s="146"/>
      <c r="O23" s="146"/>
      <c r="P23" s="146"/>
      <c r="Q23" s="125">
        <v>44835</v>
      </c>
      <c r="R23" s="159"/>
      <c r="S23" s="159"/>
    </row>
    <row r="24" spans="1:19" s="113" customFormat="1" ht="45.75" customHeight="1">
      <c r="A24" s="124"/>
      <c r="B24" s="124"/>
      <c r="C24" s="124"/>
      <c r="D24" s="125"/>
      <c r="E24" s="124"/>
      <c r="F24" s="126"/>
      <c r="G24" s="124"/>
      <c r="H24" s="124"/>
      <c r="I24" s="124"/>
      <c r="J24" s="124"/>
      <c r="K24" s="140" t="s">
        <v>87</v>
      </c>
      <c r="L24" s="142"/>
      <c r="M24" s="146">
        <v>905</v>
      </c>
      <c r="N24" s="146"/>
      <c r="O24" s="146"/>
      <c r="P24" s="146"/>
      <c r="Q24" s="125"/>
      <c r="R24" s="159"/>
      <c r="S24" s="159"/>
    </row>
    <row r="25" spans="1:19" s="113" customFormat="1" ht="45.75" customHeight="1">
      <c r="A25" s="124"/>
      <c r="B25" s="124"/>
      <c r="C25" s="124"/>
      <c r="D25" s="125"/>
      <c r="E25" s="124"/>
      <c r="F25" s="126"/>
      <c r="G25" s="124"/>
      <c r="H25" s="124"/>
      <c r="I25" s="124"/>
      <c r="J25" s="124"/>
      <c r="K25" s="140" t="s">
        <v>88</v>
      </c>
      <c r="L25" s="142"/>
      <c r="M25" s="146"/>
      <c r="N25" s="146">
        <v>223</v>
      </c>
      <c r="O25" s="146"/>
      <c r="P25" s="146"/>
      <c r="Q25" s="125"/>
      <c r="R25" s="159"/>
      <c r="S25" s="159"/>
    </row>
    <row r="26" spans="1:19" s="113" customFormat="1" ht="45.75" customHeight="1">
      <c r="A26" s="124"/>
      <c r="B26" s="124"/>
      <c r="C26" s="124"/>
      <c r="D26" s="125"/>
      <c r="E26" s="124"/>
      <c r="F26" s="126"/>
      <c r="G26" s="124"/>
      <c r="H26" s="124"/>
      <c r="I26" s="124"/>
      <c r="J26" s="124"/>
      <c r="K26" s="140" t="s">
        <v>89</v>
      </c>
      <c r="L26" s="142"/>
      <c r="M26" s="146"/>
      <c r="N26" s="146">
        <v>15.9</v>
      </c>
      <c r="O26" s="146"/>
      <c r="P26" s="146"/>
      <c r="Q26" s="125"/>
      <c r="R26" s="159"/>
      <c r="S26" s="159"/>
    </row>
    <row r="27" spans="1:19" s="113" customFormat="1" ht="100.5" customHeight="1">
      <c r="A27" s="124">
        <v>16</v>
      </c>
      <c r="B27" s="124" t="s">
        <v>90</v>
      </c>
      <c r="C27" s="124" t="s">
        <v>91</v>
      </c>
      <c r="D27" s="125">
        <v>44896</v>
      </c>
      <c r="E27" s="124" t="s">
        <v>41</v>
      </c>
      <c r="F27" s="126" t="s">
        <v>92</v>
      </c>
      <c r="G27" s="124" t="s">
        <v>27</v>
      </c>
      <c r="H27" s="124"/>
      <c r="I27" s="124"/>
      <c r="J27" s="124" t="s">
        <v>93</v>
      </c>
      <c r="K27" s="140" t="s">
        <v>29</v>
      </c>
      <c r="L27" s="142">
        <f>M27+N27+O27+P27</f>
        <v>950</v>
      </c>
      <c r="M27" s="146">
        <v>950</v>
      </c>
      <c r="N27" s="146"/>
      <c r="O27" s="146"/>
      <c r="P27" s="146"/>
      <c r="Q27" s="125">
        <v>44896</v>
      </c>
      <c r="R27" s="159"/>
      <c r="S27" s="159"/>
    </row>
    <row r="28" spans="1:19" s="113" customFormat="1" ht="60" customHeight="1">
      <c r="A28" s="124">
        <v>17</v>
      </c>
      <c r="B28" s="124" t="s">
        <v>94</v>
      </c>
      <c r="C28" s="124" t="s">
        <v>95</v>
      </c>
      <c r="D28" s="125">
        <v>44835</v>
      </c>
      <c r="E28" s="124" t="s">
        <v>96</v>
      </c>
      <c r="F28" s="126" t="s">
        <v>97</v>
      </c>
      <c r="G28" s="124"/>
      <c r="H28" s="124" t="s">
        <v>27</v>
      </c>
      <c r="I28" s="124"/>
      <c r="J28" s="124" t="s">
        <v>74</v>
      </c>
      <c r="K28" s="140" t="s">
        <v>82</v>
      </c>
      <c r="L28" s="142">
        <f>M28+N28+O28+P28</f>
        <v>390</v>
      </c>
      <c r="M28" s="141"/>
      <c r="N28" s="141">
        <v>390</v>
      </c>
      <c r="O28" s="141"/>
      <c r="P28" s="141"/>
      <c r="Q28" s="125">
        <v>44896</v>
      </c>
      <c r="R28" s="159"/>
      <c r="S28" s="159"/>
    </row>
    <row r="29" spans="1:19" s="113" customFormat="1" ht="66.75" customHeight="1">
      <c r="A29" s="124">
        <v>18</v>
      </c>
      <c r="B29" s="124" t="s">
        <v>98</v>
      </c>
      <c r="C29" s="124" t="s">
        <v>95</v>
      </c>
      <c r="D29" s="125">
        <v>44835</v>
      </c>
      <c r="E29" s="124" t="s">
        <v>96</v>
      </c>
      <c r="F29" s="126" t="s">
        <v>99</v>
      </c>
      <c r="G29" s="124"/>
      <c r="H29" s="124" t="s">
        <v>27</v>
      </c>
      <c r="I29" s="124"/>
      <c r="J29" s="124" t="s">
        <v>100</v>
      </c>
      <c r="K29" s="140" t="s">
        <v>82</v>
      </c>
      <c r="L29" s="142">
        <f>M29+N29+O29+P29</f>
        <v>610</v>
      </c>
      <c r="M29" s="141"/>
      <c r="N29" s="141">
        <v>610</v>
      </c>
      <c r="O29" s="141"/>
      <c r="P29" s="141"/>
      <c r="Q29" s="125">
        <v>44896</v>
      </c>
      <c r="R29" s="159"/>
      <c r="S29" s="159"/>
    </row>
    <row r="30" spans="1:19" s="113" customFormat="1" ht="60" customHeight="1">
      <c r="A30" s="124">
        <v>19</v>
      </c>
      <c r="B30" s="124" t="s">
        <v>101</v>
      </c>
      <c r="C30" s="124" t="s">
        <v>102</v>
      </c>
      <c r="D30" s="125">
        <v>44743</v>
      </c>
      <c r="E30" s="124" t="s">
        <v>103</v>
      </c>
      <c r="F30" s="126" t="s">
        <v>104</v>
      </c>
      <c r="G30" s="124"/>
      <c r="H30" s="124" t="s">
        <v>27</v>
      </c>
      <c r="I30" s="124"/>
      <c r="J30" s="124" t="s">
        <v>93</v>
      </c>
      <c r="K30" s="147" t="s">
        <v>105</v>
      </c>
      <c r="L30" s="142">
        <f>M30+N30+O30+P30</f>
        <v>141</v>
      </c>
      <c r="M30" s="141">
        <v>141</v>
      </c>
      <c r="N30" s="141"/>
      <c r="O30" s="141"/>
      <c r="P30" s="141"/>
      <c r="Q30" s="125">
        <v>44805</v>
      </c>
      <c r="R30" s="159"/>
      <c r="S30" s="159"/>
    </row>
    <row r="31" spans="1:19" s="113" customFormat="1" ht="49.5" customHeight="1">
      <c r="A31" s="127">
        <v>20</v>
      </c>
      <c r="B31" s="127" t="s">
        <v>106</v>
      </c>
      <c r="C31" s="127" t="s">
        <v>107</v>
      </c>
      <c r="D31" s="128">
        <v>44835</v>
      </c>
      <c r="E31" s="127" t="s">
        <v>42</v>
      </c>
      <c r="F31" s="127" t="s">
        <v>108</v>
      </c>
      <c r="G31" s="127" t="s">
        <v>27</v>
      </c>
      <c r="H31" s="127"/>
      <c r="I31" s="127"/>
      <c r="J31" s="127" t="s">
        <v>34</v>
      </c>
      <c r="K31" s="140" t="s">
        <v>29</v>
      </c>
      <c r="L31" s="148">
        <f>SUM(M31:P32)</f>
        <v>900</v>
      </c>
      <c r="M31" s="141">
        <v>490</v>
      </c>
      <c r="N31" s="141"/>
      <c r="O31" s="141"/>
      <c r="P31" s="141"/>
      <c r="Q31" s="128">
        <v>44896</v>
      </c>
      <c r="R31" s="159"/>
      <c r="S31" s="159"/>
    </row>
    <row r="32" spans="1:19" s="113" customFormat="1" ht="49.5" customHeight="1">
      <c r="A32" s="129"/>
      <c r="B32" s="129"/>
      <c r="C32" s="129"/>
      <c r="D32" s="130"/>
      <c r="E32" s="129"/>
      <c r="F32" s="129"/>
      <c r="G32" s="129"/>
      <c r="H32" s="129"/>
      <c r="I32" s="129"/>
      <c r="J32" s="129"/>
      <c r="K32" s="140" t="s">
        <v>82</v>
      </c>
      <c r="L32" s="149"/>
      <c r="M32" s="141"/>
      <c r="N32" s="141">
        <v>410</v>
      </c>
      <c r="O32" s="141"/>
      <c r="P32" s="141"/>
      <c r="Q32" s="130"/>
      <c r="R32" s="159"/>
      <c r="S32" s="159"/>
    </row>
    <row r="33" spans="1:19" s="113" customFormat="1" ht="75.75" customHeight="1">
      <c r="A33" s="124">
        <v>21</v>
      </c>
      <c r="B33" s="124" t="s">
        <v>109</v>
      </c>
      <c r="C33" s="124" t="s">
        <v>110</v>
      </c>
      <c r="D33" s="125">
        <v>44774</v>
      </c>
      <c r="E33" s="124" t="s">
        <v>42</v>
      </c>
      <c r="F33" s="126" t="s">
        <v>111</v>
      </c>
      <c r="G33" s="124" t="s">
        <v>27</v>
      </c>
      <c r="H33" s="124"/>
      <c r="I33" s="124"/>
      <c r="J33" s="124" t="s">
        <v>34</v>
      </c>
      <c r="K33" s="140" t="s">
        <v>29</v>
      </c>
      <c r="L33" s="142">
        <f>M33+N33+O33+P33</f>
        <v>390</v>
      </c>
      <c r="M33" s="141">
        <v>390</v>
      </c>
      <c r="N33" s="141"/>
      <c r="O33" s="141"/>
      <c r="P33" s="141"/>
      <c r="Q33" s="125">
        <v>44835</v>
      </c>
      <c r="R33" s="159"/>
      <c r="S33" s="159"/>
    </row>
    <row r="34" spans="1:19" s="114" customFormat="1" ht="45.75" customHeight="1">
      <c r="A34" s="124">
        <v>22</v>
      </c>
      <c r="B34" s="124" t="s">
        <v>112</v>
      </c>
      <c r="C34" s="124" t="s">
        <v>56</v>
      </c>
      <c r="D34" s="125">
        <v>44896</v>
      </c>
      <c r="E34" s="124" t="s">
        <v>42</v>
      </c>
      <c r="F34" s="126" t="s">
        <v>113</v>
      </c>
      <c r="G34" s="124" t="s">
        <v>27</v>
      </c>
      <c r="H34" s="124"/>
      <c r="I34" s="124"/>
      <c r="J34" s="124" t="s">
        <v>39</v>
      </c>
      <c r="K34" s="140" t="s">
        <v>29</v>
      </c>
      <c r="L34" s="142">
        <f>SUM(M34:P38)</f>
        <v>1636.8280000000002</v>
      </c>
      <c r="M34" s="141">
        <v>1210</v>
      </c>
      <c r="N34" s="141"/>
      <c r="O34" s="141"/>
      <c r="P34" s="141"/>
      <c r="Q34" s="125">
        <v>44896</v>
      </c>
      <c r="R34" s="160"/>
      <c r="S34" s="160"/>
    </row>
    <row r="35" spans="1:19" s="114" customFormat="1" ht="45.75" customHeight="1">
      <c r="A35" s="124"/>
      <c r="B35" s="124"/>
      <c r="C35" s="124"/>
      <c r="D35" s="125"/>
      <c r="E35" s="124"/>
      <c r="F35" s="126"/>
      <c r="G35" s="124"/>
      <c r="H35" s="124"/>
      <c r="I35" s="124"/>
      <c r="J35" s="124"/>
      <c r="K35" s="140" t="s">
        <v>114</v>
      </c>
      <c r="L35" s="142"/>
      <c r="M35" s="141">
        <v>360.218</v>
      </c>
      <c r="N35" s="141"/>
      <c r="O35" s="141"/>
      <c r="P35" s="141"/>
      <c r="Q35" s="125"/>
      <c r="R35" s="160"/>
      <c r="S35" s="160"/>
    </row>
    <row r="36" spans="1:19" s="114" customFormat="1" ht="45.75" customHeight="1">
      <c r="A36" s="124"/>
      <c r="B36" s="124"/>
      <c r="C36" s="124"/>
      <c r="D36" s="125"/>
      <c r="E36" s="124"/>
      <c r="F36" s="126"/>
      <c r="G36" s="124"/>
      <c r="H36" s="124"/>
      <c r="I36" s="124"/>
      <c r="J36" s="124"/>
      <c r="K36" s="140" t="s">
        <v>115</v>
      </c>
      <c r="L36" s="142"/>
      <c r="M36" s="141">
        <v>58.16</v>
      </c>
      <c r="N36" s="141"/>
      <c r="O36" s="141"/>
      <c r="P36" s="141"/>
      <c r="Q36" s="125"/>
      <c r="R36" s="160"/>
      <c r="S36" s="160"/>
    </row>
    <row r="37" spans="1:19" s="114" customFormat="1" ht="45.75" customHeight="1">
      <c r="A37" s="124"/>
      <c r="B37" s="124"/>
      <c r="C37" s="124"/>
      <c r="D37" s="125"/>
      <c r="E37" s="124"/>
      <c r="F37" s="126"/>
      <c r="G37" s="124"/>
      <c r="H37" s="124"/>
      <c r="I37" s="124"/>
      <c r="J37" s="124"/>
      <c r="K37" s="140" t="s">
        <v>116</v>
      </c>
      <c r="L37" s="142"/>
      <c r="M37" s="141">
        <v>6</v>
      </c>
      <c r="N37" s="141"/>
      <c r="O37" s="141"/>
      <c r="P37" s="141"/>
      <c r="Q37" s="125"/>
      <c r="R37" s="160"/>
      <c r="S37" s="160"/>
    </row>
    <row r="38" spans="1:19" s="114" customFormat="1" ht="45.75" customHeight="1">
      <c r="A38" s="124"/>
      <c r="B38" s="124"/>
      <c r="C38" s="124"/>
      <c r="D38" s="125"/>
      <c r="E38" s="124"/>
      <c r="F38" s="126"/>
      <c r="G38" s="124"/>
      <c r="H38" s="124"/>
      <c r="I38" s="124"/>
      <c r="J38" s="124"/>
      <c r="K38" s="140" t="s">
        <v>117</v>
      </c>
      <c r="L38" s="142"/>
      <c r="M38" s="141">
        <v>2.45</v>
      </c>
      <c r="N38" s="141"/>
      <c r="O38" s="141"/>
      <c r="P38" s="141"/>
      <c r="Q38" s="125"/>
      <c r="R38" s="160"/>
      <c r="S38" s="160"/>
    </row>
    <row r="39" spans="1:19" s="113" customFormat="1" ht="94.5" customHeight="1">
      <c r="A39" s="127">
        <v>23</v>
      </c>
      <c r="B39" s="127" t="s">
        <v>118</v>
      </c>
      <c r="C39" s="127" t="s">
        <v>56</v>
      </c>
      <c r="D39" s="128">
        <v>44896</v>
      </c>
      <c r="E39" s="127" t="s">
        <v>42</v>
      </c>
      <c r="F39" s="131" t="s">
        <v>119</v>
      </c>
      <c r="G39" s="127" t="s">
        <v>27</v>
      </c>
      <c r="H39" s="127"/>
      <c r="I39" s="127"/>
      <c r="J39" s="127" t="s">
        <v>39</v>
      </c>
      <c r="K39" s="140" t="s">
        <v>29</v>
      </c>
      <c r="L39" s="148">
        <f>SUM(M39:P40)</f>
        <v>4911.15</v>
      </c>
      <c r="M39" s="141">
        <v>3708.55</v>
      </c>
      <c r="N39" s="141"/>
      <c r="O39" s="141"/>
      <c r="P39" s="141"/>
      <c r="Q39" s="128">
        <v>44896</v>
      </c>
      <c r="R39" s="159"/>
      <c r="S39" s="159"/>
    </row>
    <row r="40" spans="1:17" s="5" customFormat="1" ht="49.5" customHeight="1">
      <c r="A40" s="129"/>
      <c r="B40" s="129"/>
      <c r="C40" s="129"/>
      <c r="D40" s="130"/>
      <c r="E40" s="129"/>
      <c r="F40" s="132"/>
      <c r="G40" s="129"/>
      <c r="H40" s="129"/>
      <c r="I40" s="129"/>
      <c r="J40" s="129"/>
      <c r="K40" s="140" t="s">
        <v>82</v>
      </c>
      <c r="L40" s="149"/>
      <c r="M40" s="150"/>
      <c r="N40" s="141">
        <v>1202.6</v>
      </c>
      <c r="O40" s="150"/>
      <c r="P40" s="150"/>
      <c r="Q40" s="130"/>
    </row>
    <row r="41" ht="49.5" customHeight="1"/>
  </sheetData>
  <sheetProtection/>
  <autoFilter ref="A5:S40"/>
  <mergeCells count="86">
    <mergeCell ref="A2:Q2"/>
    <mergeCell ref="A3:Q3"/>
    <mergeCell ref="G4:I4"/>
    <mergeCell ref="L4:P4"/>
    <mergeCell ref="A6:F6"/>
    <mergeCell ref="A4:A5"/>
    <mergeCell ref="A19:A20"/>
    <mergeCell ref="A21:A22"/>
    <mergeCell ref="A23:A26"/>
    <mergeCell ref="A31:A32"/>
    <mergeCell ref="A34:A38"/>
    <mergeCell ref="A39:A40"/>
    <mergeCell ref="B4:B5"/>
    <mergeCell ref="B19:B20"/>
    <mergeCell ref="B21:B22"/>
    <mergeCell ref="B23:B26"/>
    <mergeCell ref="B31:B32"/>
    <mergeCell ref="B34:B38"/>
    <mergeCell ref="B39:B40"/>
    <mergeCell ref="C4:C5"/>
    <mergeCell ref="C19:C20"/>
    <mergeCell ref="C21:C22"/>
    <mergeCell ref="C23:C26"/>
    <mergeCell ref="C31:C32"/>
    <mergeCell ref="C34:C38"/>
    <mergeCell ref="C39:C40"/>
    <mergeCell ref="D4:D5"/>
    <mergeCell ref="D19:D20"/>
    <mergeCell ref="D21:D22"/>
    <mergeCell ref="D23:D26"/>
    <mergeCell ref="D31:D32"/>
    <mergeCell ref="D34:D38"/>
    <mergeCell ref="D39:D40"/>
    <mergeCell ref="E4:E5"/>
    <mergeCell ref="E19:E20"/>
    <mergeCell ref="E21:E22"/>
    <mergeCell ref="E23:E26"/>
    <mergeCell ref="E31:E32"/>
    <mergeCell ref="E34:E38"/>
    <mergeCell ref="E39:E40"/>
    <mergeCell ref="F4:F5"/>
    <mergeCell ref="F19:F20"/>
    <mergeCell ref="F21:F22"/>
    <mergeCell ref="F23:F26"/>
    <mergeCell ref="F31:F32"/>
    <mergeCell ref="F34:F38"/>
    <mergeCell ref="F39:F40"/>
    <mergeCell ref="G19:G20"/>
    <mergeCell ref="G21:G22"/>
    <mergeCell ref="G23:G26"/>
    <mergeCell ref="G31:G32"/>
    <mergeCell ref="G34:G38"/>
    <mergeCell ref="G39:G40"/>
    <mergeCell ref="H19:H20"/>
    <mergeCell ref="H21:H22"/>
    <mergeCell ref="H23:H26"/>
    <mergeCell ref="H31:H32"/>
    <mergeCell ref="H34:H38"/>
    <mergeCell ref="H39:H40"/>
    <mergeCell ref="I19:I20"/>
    <mergeCell ref="I21:I22"/>
    <mergeCell ref="I23:I26"/>
    <mergeCell ref="I31:I32"/>
    <mergeCell ref="I34:I38"/>
    <mergeCell ref="I39:I40"/>
    <mergeCell ref="J4:J5"/>
    <mergeCell ref="J19:J20"/>
    <mergeCell ref="J21:J22"/>
    <mergeCell ref="J23:J26"/>
    <mergeCell ref="J31:J32"/>
    <mergeCell ref="J34:J38"/>
    <mergeCell ref="J39:J40"/>
    <mergeCell ref="K4:K5"/>
    <mergeCell ref="L19:L20"/>
    <mergeCell ref="L21:L22"/>
    <mergeCell ref="L23:L26"/>
    <mergeCell ref="L31:L32"/>
    <mergeCell ref="L34:L38"/>
    <mergeCell ref="L39:L40"/>
    <mergeCell ref="Q4:Q5"/>
    <mergeCell ref="Q19:Q20"/>
    <mergeCell ref="Q21:Q22"/>
    <mergeCell ref="Q23:Q26"/>
    <mergeCell ref="Q31:Q32"/>
    <mergeCell ref="Q34:Q38"/>
    <mergeCell ref="Q39:Q40"/>
  </mergeCells>
  <dataValidations count="1">
    <dataValidation type="list" allowBlank="1" showInputMessage="1" showErrorMessage="1" sqref="J7 J8 J9 J10 J19 J21 J22 J23 J24 J25 J26 J27 J28 J31 J32 J37 J38 J39 J11:J15 J29:J30 J33:J34 J35:J36">
      <formula1>"农业生产,畜牧生产,水利发展,林业改革发展,农田建设,农村综合改革,林业草原生态保护恢复,农村环境整治,农村道路建设,农村危房改造,农业资源及生态保护,乡村旅游"</formula1>
    </dataValidation>
  </dataValidations>
  <printOptions horizontalCentered="1"/>
  <pageMargins left="0.39305555555555555" right="0.39305555555555555" top="0.5902777777777778" bottom="0.5902777777777778" header="0.5118055555555555" footer="0.5118055555555555"/>
  <pageSetup fitToHeight="0" fitToWidth="1" horizontalDpi="600" verticalDpi="600" orientation="landscape" paperSize="9" scale="60"/>
  <rowBreaks count="2" manualBreakCount="2">
    <brk id="22" max="16" man="1"/>
    <brk id="3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SheetLayoutView="100" workbookViewId="0" topLeftCell="A1">
      <pane ySplit="6" topLeftCell="A46" activePane="bottomLeft" state="frozen"/>
      <selection pane="bottomLeft" activeCell="F49" sqref="F49"/>
    </sheetView>
  </sheetViews>
  <sheetFormatPr defaultColWidth="9.00390625" defaultRowHeight="14.25"/>
  <cols>
    <col min="1" max="1" width="6.625" style="50" customWidth="1"/>
    <col min="2" max="2" width="21.625" style="50" customWidth="1"/>
    <col min="3" max="3" width="17.75390625" style="51" customWidth="1"/>
    <col min="4" max="4" width="13.625" style="51" customWidth="1"/>
    <col min="5" max="5" width="10.625" style="51" customWidth="1"/>
    <col min="6" max="6" width="20.875" style="50" customWidth="1"/>
    <col min="7" max="7" width="11.25390625" style="50" customWidth="1"/>
    <col min="8" max="8" width="75.00390625" style="50" customWidth="1"/>
    <col min="9" max="9" width="12.125" style="50" customWidth="1"/>
    <col min="10" max="11" width="10.375" style="44" bestFit="1" customWidth="1"/>
    <col min="12" max="12" width="9.00390625" style="44" customWidth="1"/>
    <col min="13" max="13" width="9.25390625" style="44" bestFit="1" customWidth="1"/>
    <col min="14" max="16384" width="9.00390625" style="44" customWidth="1"/>
  </cols>
  <sheetData>
    <row r="1" spans="1:9" s="43" customFormat="1" ht="12">
      <c r="A1" s="52" t="s">
        <v>120</v>
      </c>
      <c r="B1" s="52"/>
      <c r="C1" s="53"/>
      <c r="D1" s="53"/>
      <c r="E1" s="53"/>
      <c r="F1" s="52"/>
      <c r="G1" s="52"/>
      <c r="H1" s="52"/>
      <c r="I1" s="52"/>
    </row>
    <row r="2" spans="1:9" s="44" customFormat="1" ht="27">
      <c r="A2" s="54" t="s">
        <v>121</v>
      </c>
      <c r="B2" s="54"/>
      <c r="C2" s="55"/>
      <c r="D2" s="55"/>
      <c r="E2" s="55"/>
      <c r="F2" s="54"/>
      <c r="G2" s="54"/>
      <c r="H2" s="54"/>
      <c r="I2" s="54"/>
    </row>
    <row r="3" spans="1:9" s="45" customFormat="1" ht="25.5" customHeight="1">
      <c r="A3" s="56" t="s">
        <v>122</v>
      </c>
      <c r="B3" s="56" t="s">
        <v>123</v>
      </c>
      <c r="C3" s="57" t="s">
        <v>124</v>
      </c>
      <c r="D3" s="57" t="s">
        <v>125</v>
      </c>
      <c r="E3" s="58" t="s">
        <v>126</v>
      </c>
      <c r="F3" s="59" t="s">
        <v>127</v>
      </c>
      <c r="G3" s="59"/>
      <c r="H3" s="59"/>
      <c r="I3" s="59"/>
    </row>
    <row r="4" spans="1:9" s="45" customFormat="1" ht="25.5" customHeight="1">
      <c r="A4" s="60"/>
      <c r="B4" s="60"/>
      <c r="C4" s="61"/>
      <c r="D4" s="61"/>
      <c r="E4" s="62"/>
      <c r="F4" s="59" t="s">
        <v>4</v>
      </c>
      <c r="G4" s="63" t="s">
        <v>128</v>
      </c>
      <c r="H4" s="59" t="s">
        <v>8</v>
      </c>
      <c r="I4" s="59" t="s">
        <v>7</v>
      </c>
    </row>
    <row r="5" spans="1:9" s="44" customFormat="1" ht="21" customHeight="1">
      <c r="A5" s="64"/>
      <c r="B5" s="64" t="s">
        <v>129</v>
      </c>
      <c r="C5" s="65" t="s">
        <v>130</v>
      </c>
      <c r="D5" s="65" t="s">
        <v>131</v>
      </c>
      <c r="E5" s="65" t="s">
        <v>132</v>
      </c>
      <c r="F5" s="64" t="s">
        <v>133</v>
      </c>
      <c r="G5" s="64" t="s">
        <v>134</v>
      </c>
      <c r="H5" s="64" t="s">
        <v>135</v>
      </c>
      <c r="I5" s="64" t="s">
        <v>136</v>
      </c>
    </row>
    <row r="6" spans="1:9" s="44" customFormat="1" ht="27.75" customHeight="1">
      <c r="A6" s="66"/>
      <c r="B6" s="66"/>
      <c r="C6" s="67">
        <f>SUM(C16:C89)</f>
        <v>55583.630000000005</v>
      </c>
      <c r="D6" s="67">
        <f>SUM(D16:D89)</f>
        <v>20108.192000000003</v>
      </c>
      <c r="E6" s="67">
        <f>SUM(E16:E89)</f>
        <v>35975.438</v>
      </c>
      <c r="F6" s="64"/>
      <c r="G6" s="64"/>
      <c r="H6" s="64"/>
      <c r="I6" s="64"/>
    </row>
    <row r="7" spans="1:10" s="46" customFormat="1" ht="48" customHeight="1">
      <c r="A7" s="68">
        <v>1</v>
      </c>
      <c r="B7" s="69" t="s">
        <v>137</v>
      </c>
      <c r="C7" s="70">
        <v>33640</v>
      </c>
      <c r="D7" s="70">
        <v>2887.672</v>
      </c>
      <c r="E7" s="70">
        <v>30752.328</v>
      </c>
      <c r="F7" s="71" t="s">
        <v>23</v>
      </c>
      <c r="G7" s="71" t="s">
        <v>138</v>
      </c>
      <c r="H7" s="72" t="s">
        <v>26</v>
      </c>
      <c r="I7" s="71" t="s">
        <v>25</v>
      </c>
      <c r="J7" s="108"/>
    </row>
    <row r="8" spans="1:9" s="47" customFormat="1" ht="48" customHeight="1">
      <c r="A8" s="73"/>
      <c r="B8" s="74"/>
      <c r="C8" s="75"/>
      <c r="D8" s="75"/>
      <c r="E8" s="75"/>
      <c r="F8" s="71" t="s">
        <v>30</v>
      </c>
      <c r="G8" s="71" t="s">
        <v>139</v>
      </c>
      <c r="H8" s="72" t="s">
        <v>33</v>
      </c>
      <c r="I8" s="71" t="s">
        <v>32</v>
      </c>
    </row>
    <row r="9" spans="1:9" s="47" customFormat="1" ht="96" customHeight="1">
      <c r="A9" s="73"/>
      <c r="B9" s="74"/>
      <c r="C9" s="75"/>
      <c r="D9" s="75"/>
      <c r="E9" s="75"/>
      <c r="F9" s="71" t="s">
        <v>35</v>
      </c>
      <c r="G9" s="71" t="s">
        <v>140</v>
      </c>
      <c r="H9" s="72" t="s">
        <v>38</v>
      </c>
      <c r="I9" s="71" t="s">
        <v>37</v>
      </c>
    </row>
    <row r="10" spans="1:9" s="47" customFormat="1" ht="111.75" customHeight="1">
      <c r="A10" s="73"/>
      <c r="B10" s="74"/>
      <c r="C10" s="75"/>
      <c r="D10" s="75"/>
      <c r="E10" s="75"/>
      <c r="F10" s="71" t="s">
        <v>40</v>
      </c>
      <c r="G10" s="71" t="s">
        <v>141</v>
      </c>
      <c r="H10" s="72" t="s">
        <v>43</v>
      </c>
      <c r="I10" s="71" t="s">
        <v>42</v>
      </c>
    </row>
    <row r="11" spans="1:9" s="47" customFormat="1" ht="49.5" customHeight="1">
      <c r="A11" s="73"/>
      <c r="B11" s="74"/>
      <c r="C11" s="75"/>
      <c r="D11" s="75"/>
      <c r="E11" s="75"/>
      <c r="F11" s="71" t="s">
        <v>44</v>
      </c>
      <c r="G11" s="71" t="s">
        <v>142</v>
      </c>
      <c r="H11" s="72" t="s">
        <v>47</v>
      </c>
      <c r="I11" s="71" t="s">
        <v>46</v>
      </c>
    </row>
    <row r="12" spans="1:9" s="47" customFormat="1" ht="49.5" customHeight="1">
      <c r="A12" s="73"/>
      <c r="B12" s="74"/>
      <c r="C12" s="75"/>
      <c r="D12" s="75"/>
      <c r="E12" s="75"/>
      <c r="F12" s="71" t="s">
        <v>50</v>
      </c>
      <c r="G12" s="71" t="s">
        <v>143</v>
      </c>
      <c r="H12" s="72" t="s">
        <v>53</v>
      </c>
      <c r="I12" s="71" t="s">
        <v>52</v>
      </c>
    </row>
    <row r="13" spans="1:9" s="47" customFormat="1" ht="49.5" customHeight="1">
      <c r="A13" s="73"/>
      <c r="B13" s="74"/>
      <c r="C13" s="75"/>
      <c r="D13" s="75"/>
      <c r="E13" s="75"/>
      <c r="F13" s="71" t="s">
        <v>55</v>
      </c>
      <c r="G13" s="71" t="s">
        <v>144</v>
      </c>
      <c r="H13" s="72" t="s">
        <v>57</v>
      </c>
      <c r="I13" s="71" t="s">
        <v>46</v>
      </c>
    </row>
    <row r="14" spans="1:9" s="47" customFormat="1" ht="49.5" customHeight="1">
      <c r="A14" s="73"/>
      <c r="B14" s="74"/>
      <c r="C14" s="75"/>
      <c r="D14" s="75"/>
      <c r="E14" s="75"/>
      <c r="F14" s="71" t="s">
        <v>58</v>
      </c>
      <c r="G14" s="71" t="s">
        <v>145</v>
      </c>
      <c r="H14" s="72" t="s">
        <v>59</v>
      </c>
      <c r="I14" s="71" t="s">
        <v>46</v>
      </c>
    </row>
    <row r="15" spans="1:9" s="47" customFormat="1" ht="73.5" customHeight="1">
      <c r="A15" s="76"/>
      <c r="B15" s="77"/>
      <c r="C15" s="78"/>
      <c r="D15" s="78"/>
      <c r="E15" s="78"/>
      <c r="F15" s="71" t="s">
        <v>60</v>
      </c>
      <c r="G15" s="71" t="s">
        <v>146</v>
      </c>
      <c r="H15" s="72" t="s">
        <v>147</v>
      </c>
      <c r="I15" s="71" t="s">
        <v>46</v>
      </c>
    </row>
    <row r="16" spans="1:9" s="47" customFormat="1" ht="70.5" customHeight="1">
      <c r="A16" s="68">
        <v>1</v>
      </c>
      <c r="B16" s="69" t="s">
        <v>137</v>
      </c>
      <c r="C16" s="70">
        <v>33640</v>
      </c>
      <c r="D16" s="70">
        <v>2887.672</v>
      </c>
      <c r="E16" s="70">
        <v>30752.328</v>
      </c>
      <c r="F16" s="71" t="s">
        <v>63</v>
      </c>
      <c r="G16" s="71" t="s">
        <v>148</v>
      </c>
      <c r="H16" s="72" t="s">
        <v>65</v>
      </c>
      <c r="I16" s="71" t="s">
        <v>52</v>
      </c>
    </row>
    <row r="17" spans="1:9" s="47" customFormat="1" ht="63" customHeight="1">
      <c r="A17" s="73"/>
      <c r="B17" s="74"/>
      <c r="C17" s="75"/>
      <c r="D17" s="75"/>
      <c r="E17" s="75"/>
      <c r="F17" s="71" t="s">
        <v>66</v>
      </c>
      <c r="G17" s="71" t="s">
        <v>149</v>
      </c>
      <c r="H17" s="72" t="s">
        <v>69</v>
      </c>
      <c r="I17" s="71" t="s">
        <v>68</v>
      </c>
    </row>
    <row r="18" spans="1:9" s="47" customFormat="1" ht="84" customHeight="1">
      <c r="A18" s="73"/>
      <c r="B18" s="74"/>
      <c r="C18" s="75"/>
      <c r="D18" s="75"/>
      <c r="E18" s="75"/>
      <c r="F18" s="71" t="s">
        <v>70</v>
      </c>
      <c r="G18" s="71" t="s">
        <v>150</v>
      </c>
      <c r="H18" s="72" t="s">
        <v>73</v>
      </c>
      <c r="I18" s="71" t="s">
        <v>72</v>
      </c>
    </row>
    <row r="19" spans="1:9" s="47" customFormat="1" ht="66" customHeight="1">
      <c r="A19" s="73"/>
      <c r="B19" s="74"/>
      <c r="C19" s="75"/>
      <c r="D19" s="75"/>
      <c r="E19" s="75"/>
      <c r="F19" s="71" t="s">
        <v>75</v>
      </c>
      <c r="G19" s="71" t="s">
        <v>151</v>
      </c>
      <c r="H19" s="72" t="s">
        <v>77</v>
      </c>
      <c r="I19" s="71" t="s">
        <v>52</v>
      </c>
    </row>
    <row r="20" spans="1:9" s="47" customFormat="1" ht="39" customHeight="1">
      <c r="A20" s="73"/>
      <c r="B20" s="74"/>
      <c r="C20" s="75"/>
      <c r="D20" s="75"/>
      <c r="E20" s="75"/>
      <c r="F20" s="71" t="s">
        <v>79</v>
      </c>
      <c r="G20" s="71" t="s">
        <v>152</v>
      </c>
      <c r="H20" s="71" t="s">
        <v>81</v>
      </c>
      <c r="I20" s="71" t="s">
        <v>42</v>
      </c>
    </row>
    <row r="21" spans="1:9" s="47" customFormat="1" ht="63" customHeight="1">
      <c r="A21" s="73"/>
      <c r="B21" s="74"/>
      <c r="C21" s="75"/>
      <c r="D21" s="75"/>
      <c r="E21" s="75"/>
      <c r="F21" s="71" t="s">
        <v>83</v>
      </c>
      <c r="G21" s="71" t="s">
        <v>153</v>
      </c>
      <c r="H21" s="72" t="s">
        <v>85</v>
      </c>
      <c r="I21" s="71" t="s">
        <v>42</v>
      </c>
    </row>
    <row r="22" spans="1:9" s="47" customFormat="1" ht="48" customHeight="1">
      <c r="A22" s="73"/>
      <c r="B22" s="74"/>
      <c r="C22" s="75"/>
      <c r="D22" s="75"/>
      <c r="E22" s="75"/>
      <c r="F22" s="71" t="s">
        <v>90</v>
      </c>
      <c r="G22" s="71" t="s">
        <v>154</v>
      </c>
      <c r="H22" s="72" t="s">
        <v>92</v>
      </c>
      <c r="I22" s="71" t="s">
        <v>41</v>
      </c>
    </row>
    <row r="23" spans="1:9" s="47" customFormat="1" ht="48" customHeight="1">
      <c r="A23" s="73"/>
      <c r="B23" s="74"/>
      <c r="C23" s="75"/>
      <c r="D23" s="75"/>
      <c r="E23" s="75"/>
      <c r="F23" s="79" t="s">
        <v>101</v>
      </c>
      <c r="G23" s="79" t="s">
        <v>155</v>
      </c>
      <c r="H23" s="79" t="s">
        <v>104</v>
      </c>
      <c r="I23" s="79" t="s">
        <v>156</v>
      </c>
    </row>
    <row r="24" spans="1:9" s="47" customFormat="1" ht="48" customHeight="1">
      <c r="A24" s="73"/>
      <c r="B24" s="74"/>
      <c r="C24" s="75"/>
      <c r="D24" s="75"/>
      <c r="E24" s="75"/>
      <c r="F24" s="79" t="s">
        <v>106</v>
      </c>
      <c r="G24" s="79" t="s">
        <v>157</v>
      </c>
      <c r="H24" s="80" t="s">
        <v>108</v>
      </c>
      <c r="I24" s="71" t="s">
        <v>42</v>
      </c>
    </row>
    <row r="25" spans="1:9" s="47" customFormat="1" ht="43.5" customHeight="1">
      <c r="A25" s="73"/>
      <c r="B25" s="74"/>
      <c r="C25" s="75"/>
      <c r="D25" s="75"/>
      <c r="E25" s="75"/>
      <c r="F25" s="79" t="s">
        <v>109</v>
      </c>
      <c r="G25" s="79" t="s">
        <v>158</v>
      </c>
      <c r="H25" s="79" t="s">
        <v>111</v>
      </c>
      <c r="I25" s="71" t="s">
        <v>42</v>
      </c>
    </row>
    <row r="26" spans="1:9" s="47" customFormat="1" ht="52.5" customHeight="1">
      <c r="A26" s="73"/>
      <c r="B26" s="74"/>
      <c r="C26" s="75"/>
      <c r="D26" s="75"/>
      <c r="E26" s="75"/>
      <c r="F26" s="79" t="s">
        <v>112</v>
      </c>
      <c r="G26" s="79" t="s">
        <v>159</v>
      </c>
      <c r="H26" s="80" t="s">
        <v>160</v>
      </c>
      <c r="I26" s="71" t="s">
        <v>42</v>
      </c>
    </row>
    <row r="27" spans="1:9" s="47" customFormat="1" ht="69.75" customHeight="1">
      <c r="A27" s="76"/>
      <c r="B27" s="77"/>
      <c r="C27" s="78"/>
      <c r="D27" s="78"/>
      <c r="E27" s="78"/>
      <c r="F27" s="79" t="s">
        <v>118</v>
      </c>
      <c r="G27" s="79" t="s">
        <v>161</v>
      </c>
      <c r="H27" s="80" t="s">
        <v>119</v>
      </c>
      <c r="I27" s="71" t="s">
        <v>42</v>
      </c>
    </row>
    <row r="28" spans="1:9" s="47" customFormat="1" ht="73.5" customHeight="1">
      <c r="A28" s="81">
        <v>2</v>
      </c>
      <c r="B28" s="82" t="s">
        <v>87</v>
      </c>
      <c r="C28" s="83">
        <v>4357</v>
      </c>
      <c r="D28" s="83">
        <f>C28-E28</f>
        <v>3452</v>
      </c>
      <c r="E28" s="83">
        <v>905</v>
      </c>
      <c r="F28" s="72" t="s">
        <v>83</v>
      </c>
      <c r="G28" s="71" t="s">
        <v>153</v>
      </c>
      <c r="H28" s="72" t="s">
        <v>85</v>
      </c>
      <c r="I28" s="71" t="s">
        <v>42</v>
      </c>
    </row>
    <row r="29" spans="1:9" s="47" customFormat="1" ht="49.5" customHeight="1">
      <c r="A29" s="81">
        <v>3</v>
      </c>
      <c r="B29" s="82" t="s">
        <v>162</v>
      </c>
      <c r="C29" s="83">
        <v>4.17</v>
      </c>
      <c r="D29" s="83">
        <v>1.72</v>
      </c>
      <c r="E29" s="83">
        <v>2.45</v>
      </c>
      <c r="F29" s="72" t="s">
        <v>112</v>
      </c>
      <c r="G29" s="79" t="s">
        <v>159</v>
      </c>
      <c r="H29" s="72" t="s">
        <v>160</v>
      </c>
      <c r="I29" s="71" t="s">
        <v>42</v>
      </c>
    </row>
    <row r="30" spans="1:9" s="47" customFormat="1" ht="55.5" customHeight="1">
      <c r="A30" s="81">
        <v>4</v>
      </c>
      <c r="B30" s="82" t="s">
        <v>116</v>
      </c>
      <c r="C30" s="84">
        <v>967</v>
      </c>
      <c r="D30" s="84">
        <v>961</v>
      </c>
      <c r="E30" s="84">
        <v>6</v>
      </c>
      <c r="F30" s="85" t="s">
        <v>112</v>
      </c>
      <c r="G30" s="79" t="s">
        <v>159</v>
      </c>
      <c r="H30" s="85" t="s">
        <v>163</v>
      </c>
      <c r="I30" s="71" t="s">
        <v>42</v>
      </c>
    </row>
    <row r="31" spans="1:9" s="47" customFormat="1" ht="57.75" customHeight="1">
      <c r="A31" s="81">
        <v>5</v>
      </c>
      <c r="B31" s="86" t="s">
        <v>115</v>
      </c>
      <c r="C31" s="84">
        <v>58.16</v>
      </c>
      <c r="D31" s="84">
        <v>0</v>
      </c>
      <c r="E31" s="84">
        <v>58.16</v>
      </c>
      <c r="F31" s="85" t="s">
        <v>112</v>
      </c>
      <c r="G31" s="79" t="s">
        <v>159</v>
      </c>
      <c r="H31" s="85" t="s">
        <v>163</v>
      </c>
      <c r="I31" s="71" t="s">
        <v>42</v>
      </c>
    </row>
    <row r="32" spans="1:9" s="47" customFormat="1" ht="36" customHeight="1">
      <c r="A32" s="81">
        <v>6</v>
      </c>
      <c r="B32" s="87" t="s">
        <v>164</v>
      </c>
      <c r="C32" s="70">
        <v>5484</v>
      </c>
      <c r="D32" s="70">
        <f>C32-E32</f>
        <v>5484</v>
      </c>
      <c r="E32" s="70"/>
      <c r="F32" s="72"/>
      <c r="G32" s="88"/>
      <c r="H32" s="88"/>
      <c r="I32" s="71"/>
    </row>
    <row r="33" spans="1:9" s="47" customFormat="1" ht="36" customHeight="1">
      <c r="A33" s="81">
        <v>7</v>
      </c>
      <c r="B33" s="82" t="s">
        <v>165</v>
      </c>
      <c r="C33" s="83">
        <v>475.41</v>
      </c>
      <c r="D33" s="83">
        <v>475.41</v>
      </c>
      <c r="E33" s="83"/>
      <c r="F33" s="72"/>
      <c r="G33" s="88"/>
      <c r="H33" s="88"/>
      <c r="I33" s="71"/>
    </row>
    <row r="34" spans="1:9" s="47" customFormat="1" ht="36" customHeight="1">
      <c r="A34" s="81">
        <v>8</v>
      </c>
      <c r="B34" s="82" t="s">
        <v>166</v>
      </c>
      <c r="C34" s="83">
        <v>438</v>
      </c>
      <c r="D34" s="83">
        <f>C34-E34</f>
        <v>438</v>
      </c>
      <c r="E34" s="83"/>
      <c r="F34" s="72"/>
      <c r="G34" s="88"/>
      <c r="H34" s="88"/>
      <c r="I34" s="71"/>
    </row>
    <row r="35" spans="1:9" s="47" customFormat="1" ht="36" customHeight="1">
      <c r="A35" s="81">
        <v>9</v>
      </c>
      <c r="B35" s="82" t="s">
        <v>167</v>
      </c>
      <c r="C35" s="83">
        <v>454.1</v>
      </c>
      <c r="D35" s="83">
        <f>C35-E35</f>
        <v>454.1</v>
      </c>
      <c r="E35" s="83"/>
      <c r="F35" s="72"/>
      <c r="G35" s="88"/>
      <c r="H35" s="88"/>
      <c r="I35" s="71"/>
    </row>
    <row r="36" spans="1:9" s="47" customFormat="1" ht="49.5" customHeight="1">
      <c r="A36" s="81">
        <v>10</v>
      </c>
      <c r="B36" s="86" t="s">
        <v>168</v>
      </c>
      <c r="C36" s="84">
        <v>2090.66</v>
      </c>
      <c r="D36" s="84">
        <v>2090.66</v>
      </c>
      <c r="E36" s="84"/>
      <c r="F36" s="85"/>
      <c r="G36" s="79"/>
      <c r="H36" s="85"/>
      <c r="I36" s="71"/>
    </row>
    <row r="37" spans="1:9" s="47" customFormat="1" ht="33.75" customHeight="1">
      <c r="A37" s="81">
        <v>11</v>
      </c>
      <c r="B37" s="82" t="s">
        <v>169</v>
      </c>
      <c r="C37" s="83">
        <v>57.69</v>
      </c>
      <c r="D37" s="83">
        <v>57.69</v>
      </c>
      <c r="E37" s="83"/>
      <c r="F37" s="72"/>
      <c r="G37" s="88"/>
      <c r="H37" s="88"/>
      <c r="I37" s="71"/>
    </row>
    <row r="38" spans="1:9" s="47" customFormat="1" ht="49.5" customHeight="1">
      <c r="A38" s="81">
        <v>12</v>
      </c>
      <c r="B38" s="86" t="s">
        <v>170</v>
      </c>
      <c r="C38" s="84">
        <v>1448</v>
      </c>
      <c r="D38" s="84">
        <v>1448</v>
      </c>
      <c r="E38" s="84"/>
      <c r="F38" s="85"/>
      <c r="G38" s="79"/>
      <c r="H38" s="85"/>
      <c r="I38" s="71"/>
    </row>
    <row r="39" spans="1:9" s="47" customFormat="1" ht="46.5" customHeight="1">
      <c r="A39" s="68">
        <v>13</v>
      </c>
      <c r="B39" s="87" t="s">
        <v>171</v>
      </c>
      <c r="C39" s="89">
        <f>1000+2722</f>
        <v>3722</v>
      </c>
      <c r="D39" s="70">
        <f>C39-E39</f>
        <v>209.4000000000001</v>
      </c>
      <c r="E39" s="89">
        <v>3512.6</v>
      </c>
      <c r="F39" s="72" t="s">
        <v>94</v>
      </c>
      <c r="G39" s="71" t="s">
        <v>172</v>
      </c>
      <c r="H39" s="72" t="s">
        <v>97</v>
      </c>
      <c r="I39" s="71" t="s">
        <v>96</v>
      </c>
    </row>
    <row r="40" spans="1:9" s="47" customFormat="1" ht="46.5" customHeight="1">
      <c r="A40" s="73"/>
      <c r="B40" s="90"/>
      <c r="C40" s="91"/>
      <c r="D40" s="75"/>
      <c r="E40" s="91"/>
      <c r="F40" s="72" t="s">
        <v>98</v>
      </c>
      <c r="G40" s="71" t="s">
        <v>173</v>
      </c>
      <c r="H40" s="72" t="s">
        <v>99</v>
      </c>
      <c r="I40" s="71" t="s">
        <v>96</v>
      </c>
    </row>
    <row r="41" spans="1:9" s="47" customFormat="1" ht="46.5" customHeight="1">
      <c r="A41" s="73"/>
      <c r="B41" s="90"/>
      <c r="C41" s="91"/>
      <c r="D41" s="75"/>
      <c r="E41" s="91"/>
      <c r="F41" s="71" t="s">
        <v>79</v>
      </c>
      <c r="G41" s="71" t="s">
        <v>152</v>
      </c>
      <c r="H41" s="71" t="s">
        <v>81</v>
      </c>
      <c r="I41" s="71" t="s">
        <v>42</v>
      </c>
    </row>
    <row r="42" spans="1:9" s="47" customFormat="1" ht="46.5" customHeight="1">
      <c r="A42" s="73"/>
      <c r="B42" s="90"/>
      <c r="C42" s="91"/>
      <c r="D42" s="75"/>
      <c r="E42" s="91"/>
      <c r="F42" s="71" t="s">
        <v>106</v>
      </c>
      <c r="G42" s="71" t="s">
        <v>157</v>
      </c>
      <c r="H42" s="71" t="s">
        <v>174</v>
      </c>
      <c r="I42" s="71" t="s">
        <v>42</v>
      </c>
    </row>
    <row r="43" spans="1:9" s="47" customFormat="1" ht="72" customHeight="1">
      <c r="A43" s="76"/>
      <c r="B43" s="92"/>
      <c r="C43" s="93"/>
      <c r="D43" s="78"/>
      <c r="E43" s="93"/>
      <c r="F43" s="71" t="s">
        <v>118</v>
      </c>
      <c r="G43" s="71" t="s">
        <v>161</v>
      </c>
      <c r="H43" s="72" t="s">
        <v>119</v>
      </c>
      <c r="I43" s="71" t="s">
        <v>42</v>
      </c>
    </row>
    <row r="44" spans="1:9" s="47" customFormat="1" ht="75" customHeight="1">
      <c r="A44" s="81">
        <v>14</v>
      </c>
      <c r="B44" s="82" t="s">
        <v>88</v>
      </c>
      <c r="C44" s="84">
        <v>1643</v>
      </c>
      <c r="D44" s="83">
        <f>C44-E44</f>
        <v>1420</v>
      </c>
      <c r="E44" s="84">
        <v>223</v>
      </c>
      <c r="F44" s="72" t="s">
        <v>83</v>
      </c>
      <c r="G44" s="71" t="s">
        <v>153</v>
      </c>
      <c r="H44" s="72" t="s">
        <v>85</v>
      </c>
      <c r="I44" s="71" t="s">
        <v>42</v>
      </c>
    </row>
    <row r="45" spans="1:9" s="47" customFormat="1" ht="75" customHeight="1">
      <c r="A45" s="81">
        <v>15</v>
      </c>
      <c r="B45" s="86" t="s">
        <v>89</v>
      </c>
      <c r="C45" s="84">
        <v>15.9</v>
      </c>
      <c r="D45" s="83">
        <f>C45-E45</f>
        <v>0</v>
      </c>
      <c r="E45" s="84">
        <v>15.9</v>
      </c>
      <c r="F45" s="72" t="s">
        <v>83</v>
      </c>
      <c r="G45" s="71" t="s">
        <v>153</v>
      </c>
      <c r="H45" s="72" t="s">
        <v>85</v>
      </c>
      <c r="I45" s="71" t="s">
        <v>42</v>
      </c>
    </row>
    <row r="46" spans="1:9" s="48" customFormat="1" ht="49.5" customHeight="1">
      <c r="A46" s="94">
        <v>16</v>
      </c>
      <c r="B46" s="95" t="s">
        <v>175</v>
      </c>
      <c r="C46" s="96">
        <v>50</v>
      </c>
      <c r="D46" s="97">
        <f>C46-E46</f>
        <v>50</v>
      </c>
      <c r="E46" s="96"/>
      <c r="F46" s="98"/>
      <c r="G46" s="99"/>
      <c r="H46" s="99"/>
      <c r="I46" s="101"/>
    </row>
    <row r="47" spans="1:9" s="48" customFormat="1" ht="49.5" customHeight="1">
      <c r="A47" s="94">
        <v>17</v>
      </c>
      <c r="B47" s="95" t="s">
        <v>176</v>
      </c>
      <c r="C47" s="96">
        <v>3.5</v>
      </c>
      <c r="D47" s="97">
        <f>C47-E47</f>
        <v>3.5</v>
      </c>
      <c r="E47" s="96"/>
      <c r="F47" s="98"/>
      <c r="G47" s="99"/>
      <c r="H47" s="99"/>
      <c r="I47" s="101"/>
    </row>
    <row r="48" spans="1:9" s="48" customFormat="1" ht="49.5" customHeight="1">
      <c r="A48" s="94">
        <v>18</v>
      </c>
      <c r="B48" s="95" t="s">
        <v>177</v>
      </c>
      <c r="C48" s="96">
        <v>100</v>
      </c>
      <c r="D48" s="97">
        <f>C48-E48</f>
        <v>100</v>
      </c>
      <c r="E48" s="96"/>
      <c r="F48" s="98"/>
      <c r="G48" s="99"/>
      <c r="H48" s="99"/>
      <c r="I48" s="101"/>
    </row>
    <row r="49" spans="1:9" s="48" customFormat="1" ht="49.5" customHeight="1">
      <c r="A49" s="94">
        <v>19</v>
      </c>
      <c r="B49" s="95" t="s">
        <v>178</v>
      </c>
      <c r="C49" s="96">
        <v>78.74</v>
      </c>
      <c r="D49" s="97">
        <v>78.74</v>
      </c>
      <c r="E49" s="96"/>
      <c r="F49" s="98"/>
      <c r="G49" s="99"/>
      <c r="H49" s="99"/>
      <c r="I49" s="101"/>
    </row>
    <row r="50" spans="1:9" s="48" customFormat="1" ht="49.5" customHeight="1">
      <c r="A50" s="94">
        <v>20</v>
      </c>
      <c r="B50" s="95" t="s">
        <v>179</v>
      </c>
      <c r="C50" s="96">
        <v>210</v>
      </c>
      <c r="D50" s="97">
        <f>C50-E50</f>
        <v>210</v>
      </c>
      <c r="E50" s="96"/>
      <c r="F50" s="99"/>
      <c r="G50" s="99"/>
      <c r="H50" s="99"/>
      <c r="I50" s="101"/>
    </row>
    <row r="51" spans="1:9" s="48" customFormat="1" ht="49.5" customHeight="1">
      <c r="A51" s="94">
        <v>21</v>
      </c>
      <c r="B51" s="95" t="s">
        <v>180</v>
      </c>
      <c r="C51" s="96">
        <v>31.9</v>
      </c>
      <c r="D51" s="97">
        <f>C51-E51</f>
        <v>31.9</v>
      </c>
      <c r="E51" s="96"/>
      <c r="F51" s="99"/>
      <c r="G51" s="99"/>
      <c r="H51" s="99"/>
      <c r="I51" s="101"/>
    </row>
    <row r="52" spans="1:9" s="48" customFormat="1" ht="49.5" customHeight="1">
      <c r="A52" s="94">
        <v>22</v>
      </c>
      <c r="B52" s="95" t="s">
        <v>181</v>
      </c>
      <c r="C52" s="96">
        <v>63.6</v>
      </c>
      <c r="D52" s="97">
        <f>C52-E52</f>
        <v>63.6</v>
      </c>
      <c r="E52" s="96"/>
      <c r="F52" s="100"/>
      <c r="G52" s="101"/>
      <c r="H52" s="100"/>
      <c r="I52" s="101"/>
    </row>
    <row r="53" spans="1:9" s="48" customFormat="1" ht="49.5" customHeight="1">
      <c r="A53" s="94">
        <v>23</v>
      </c>
      <c r="B53" s="95" t="s">
        <v>182</v>
      </c>
      <c r="C53" s="96">
        <v>190.8</v>
      </c>
      <c r="D53" s="96">
        <v>190.8</v>
      </c>
      <c r="E53" s="96"/>
      <c r="F53" s="102"/>
      <c r="G53" s="103"/>
      <c r="H53" s="102"/>
      <c r="I53" s="101"/>
    </row>
    <row r="54" spans="1:9" s="48" customFormat="1" ht="61.5" customHeight="1">
      <c r="A54" s="104">
        <v>24</v>
      </c>
      <c r="B54" s="105" t="s">
        <v>78</v>
      </c>
      <c r="C54" s="96"/>
      <c r="D54" s="96"/>
      <c r="E54" s="96">
        <v>500</v>
      </c>
      <c r="F54" s="101" t="s">
        <v>75</v>
      </c>
      <c r="G54" s="101" t="s">
        <v>151</v>
      </c>
      <c r="H54" s="98" t="s">
        <v>77</v>
      </c>
      <c r="I54" s="101" t="s">
        <v>52</v>
      </c>
    </row>
    <row r="55" spans="1:9" s="49" customFormat="1" ht="27" customHeight="1">
      <c r="A55" s="106" t="s">
        <v>183</v>
      </c>
      <c r="B55" s="107"/>
      <c r="C55" s="107"/>
      <c r="D55" s="107"/>
      <c r="E55" s="107"/>
      <c r="F55" s="107"/>
      <c r="G55" s="107"/>
      <c r="H55" s="107"/>
      <c r="I55" s="107"/>
    </row>
    <row r="56" spans="1:9" s="49" customFormat="1" ht="27" customHeight="1">
      <c r="A56" s="106" t="s">
        <v>184</v>
      </c>
      <c r="B56" s="107"/>
      <c r="C56" s="107"/>
      <c r="D56" s="107"/>
      <c r="E56" s="107"/>
      <c r="F56" s="107"/>
      <c r="G56" s="107"/>
      <c r="H56" s="107"/>
      <c r="I56" s="107"/>
    </row>
    <row r="57" spans="1:9" s="49" customFormat="1" ht="33.75" customHeight="1">
      <c r="A57" s="106" t="s">
        <v>185</v>
      </c>
      <c r="B57" s="107"/>
      <c r="C57" s="107"/>
      <c r="D57" s="107"/>
      <c r="E57" s="107"/>
      <c r="F57" s="107"/>
      <c r="G57" s="107"/>
      <c r="H57" s="107"/>
      <c r="I57" s="107"/>
    </row>
  </sheetData>
  <sheetProtection/>
  <autoFilter ref="A5:J57"/>
  <mergeCells count="25">
    <mergeCell ref="A2:I2"/>
    <mergeCell ref="F3:I3"/>
    <mergeCell ref="A55:I55"/>
    <mergeCell ref="A56:I56"/>
    <mergeCell ref="A57:I57"/>
    <mergeCell ref="A3:A4"/>
    <mergeCell ref="A7:A15"/>
    <mergeCell ref="A16:A27"/>
    <mergeCell ref="A39:A43"/>
    <mergeCell ref="B3:B4"/>
    <mergeCell ref="B7:B15"/>
    <mergeCell ref="B16:B27"/>
    <mergeCell ref="B39:B43"/>
    <mergeCell ref="C3:C4"/>
    <mergeCell ref="C7:C15"/>
    <mergeCell ref="C16:C27"/>
    <mergeCell ref="C39:C43"/>
    <mergeCell ref="D3:D4"/>
    <mergeCell ref="D7:D15"/>
    <mergeCell ref="D16:D27"/>
    <mergeCell ref="D39:D43"/>
    <mergeCell ref="E3:E4"/>
    <mergeCell ref="E7:E15"/>
    <mergeCell ref="E16:E27"/>
    <mergeCell ref="E39:E43"/>
  </mergeCells>
  <printOptions/>
  <pageMargins left="0.39305555555555555" right="0.39305555555555555" top="0.4722222222222222" bottom="0.4722222222222222" header="0.5" footer="0.5"/>
  <pageSetup fitToHeight="0" fitToWidth="1" horizontalDpi="600" verticalDpi="600" orientation="landscape" paperSize="9" scale="68"/>
  <ignoredErrors>
    <ignoredError sqref="E6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16"/>
  <sheetViews>
    <sheetView zoomScale="160" zoomScaleNormal="160" zoomScaleSheetLayoutView="100" workbookViewId="0" topLeftCell="A1">
      <selection activeCell="D6" sqref="D6"/>
    </sheetView>
  </sheetViews>
  <sheetFormatPr defaultColWidth="8.125" defaultRowHeight="14.25"/>
  <cols>
    <col min="1" max="1" width="5.125" style="20" customWidth="1"/>
    <col min="2" max="2" width="12.25390625" style="20" customWidth="1"/>
    <col min="3" max="3" width="11.375" style="20" customWidth="1"/>
    <col min="4" max="4" width="10.375" style="20" customWidth="1"/>
    <col min="5" max="63" width="8.375" style="20" customWidth="1"/>
    <col min="64" max="16384" width="8.125" style="20" customWidth="1"/>
  </cols>
  <sheetData>
    <row r="1" spans="1:63" s="19" customFormat="1" ht="27">
      <c r="A1" s="21" t="s">
        <v>186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2"/>
      <c r="BK1" s="22"/>
    </row>
    <row r="2" spans="1:63" s="20" customFormat="1" ht="21.75" customHeight="1">
      <c r="A2" s="24" t="s">
        <v>122</v>
      </c>
      <c r="B2" s="24" t="s">
        <v>187</v>
      </c>
      <c r="C2" s="25" t="s">
        <v>188</v>
      </c>
      <c r="D2" s="25"/>
      <c r="E2" s="26" t="s">
        <v>189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35"/>
      <c r="AJ2" s="36" t="s">
        <v>190</v>
      </c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0" t="s">
        <v>191</v>
      </c>
      <c r="BK2" s="30" t="s">
        <v>192</v>
      </c>
    </row>
    <row r="3" spans="1:63" s="20" customFormat="1" ht="36" customHeight="1">
      <c r="A3" s="24"/>
      <c r="B3" s="24"/>
      <c r="C3" s="25"/>
      <c r="D3" s="25"/>
      <c r="E3" s="27" t="s">
        <v>193</v>
      </c>
      <c r="F3" s="27"/>
      <c r="G3" s="28" t="s">
        <v>194</v>
      </c>
      <c r="H3" s="29"/>
      <c r="I3" s="28" t="s">
        <v>195</v>
      </c>
      <c r="J3" s="29"/>
      <c r="K3" s="28" t="s">
        <v>196</v>
      </c>
      <c r="L3" s="29"/>
      <c r="M3" s="28" t="s">
        <v>197</v>
      </c>
      <c r="N3" s="29"/>
      <c r="O3" s="28" t="s">
        <v>198</v>
      </c>
      <c r="P3" s="29"/>
      <c r="Q3" s="28" t="s">
        <v>199</v>
      </c>
      <c r="R3" s="29"/>
      <c r="S3" s="28" t="s">
        <v>200</v>
      </c>
      <c r="T3" s="29"/>
      <c r="U3" s="28" t="s">
        <v>201</v>
      </c>
      <c r="V3" s="29"/>
      <c r="W3" s="28" t="s">
        <v>202</v>
      </c>
      <c r="X3" s="29"/>
      <c r="Y3" s="28" t="s">
        <v>203</v>
      </c>
      <c r="Z3" s="29"/>
      <c r="AA3" s="28" t="s">
        <v>204</v>
      </c>
      <c r="AB3" s="29"/>
      <c r="AC3" s="28" t="s">
        <v>205</v>
      </c>
      <c r="AD3" s="29"/>
      <c r="AE3" s="28" t="s">
        <v>206</v>
      </c>
      <c r="AF3" s="29"/>
      <c r="AG3" s="37" t="s">
        <v>207</v>
      </c>
      <c r="AH3" s="28" t="s">
        <v>208</v>
      </c>
      <c r="AI3" s="38"/>
      <c r="AJ3" s="28" t="s">
        <v>209</v>
      </c>
      <c r="AK3" s="38"/>
      <c r="AL3" s="39" t="s">
        <v>210</v>
      </c>
      <c r="AM3" s="40"/>
      <c r="AN3" s="39" t="s">
        <v>211</v>
      </c>
      <c r="AO3" s="40"/>
      <c r="AP3" s="39" t="s">
        <v>212</v>
      </c>
      <c r="AQ3" s="40"/>
      <c r="AR3" s="39" t="s">
        <v>213</v>
      </c>
      <c r="AS3" s="40"/>
      <c r="AT3" s="39" t="s">
        <v>214</v>
      </c>
      <c r="AU3" s="40"/>
      <c r="AV3" s="39" t="s">
        <v>215</v>
      </c>
      <c r="AW3" s="40"/>
      <c r="AX3" s="39" t="s">
        <v>216</v>
      </c>
      <c r="AY3" s="40"/>
      <c r="AZ3" s="39" t="s">
        <v>217</v>
      </c>
      <c r="BA3" s="40"/>
      <c r="BB3" s="39" t="s">
        <v>218</v>
      </c>
      <c r="BC3" s="40"/>
      <c r="BD3" s="39" t="s">
        <v>219</v>
      </c>
      <c r="BE3" s="40"/>
      <c r="BF3" s="39" t="s">
        <v>220</v>
      </c>
      <c r="BG3" s="40"/>
      <c r="BH3" s="25" t="s">
        <v>221</v>
      </c>
      <c r="BI3" s="39"/>
      <c r="BJ3" s="30"/>
      <c r="BK3" s="30"/>
    </row>
    <row r="4" spans="1:63" s="20" customFormat="1" ht="25.5" customHeight="1">
      <c r="A4" s="24"/>
      <c r="B4" s="24"/>
      <c r="C4" s="25" t="s">
        <v>222</v>
      </c>
      <c r="D4" s="25" t="s">
        <v>223</v>
      </c>
      <c r="E4" s="25" t="s">
        <v>222</v>
      </c>
      <c r="F4" s="25" t="s">
        <v>223</v>
      </c>
      <c r="G4" s="25" t="s">
        <v>222</v>
      </c>
      <c r="H4" s="25" t="s">
        <v>223</v>
      </c>
      <c r="I4" s="25" t="s">
        <v>222</v>
      </c>
      <c r="J4" s="25" t="s">
        <v>223</v>
      </c>
      <c r="K4" s="25" t="s">
        <v>222</v>
      </c>
      <c r="L4" s="25" t="s">
        <v>223</v>
      </c>
      <c r="M4" s="25" t="s">
        <v>222</v>
      </c>
      <c r="N4" s="25" t="s">
        <v>223</v>
      </c>
      <c r="O4" s="25" t="s">
        <v>222</v>
      </c>
      <c r="P4" s="25" t="s">
        <v>223</v>
      </c>
      <c r="Q4" s="25" t="s">
        <v>222</v>
      </c>
      <c r="R4" s="25" t="s">
        <v>223</v>
      </c>
      <c r="S4" s="25" t="s">
        <v>222</v>
      </c>
      <c r="T4" s="25" t="s">
        <v>223</v>
      </c>
      <c r="U4" s="25" t="s">
        <v>222</v>
      </c>
      <c r="V4" s="25" t="s">
        <v>223</v>
      </c>
      <c r="W4" s="25" t="s">
        <v>222</v>
      </c>
      <c r="X4" s="25" t="s">
        <v>223</v>
      </c>
      <c r="Y4" s="25" t="s">
        <v>222</v>
      </c>
      <c r="Z4" s="25" t="s">
        <v>223</v>
      </c>
      <c r="AA4" s="25" t="s">
        <v>222</v>
      </c>
      <c r="AB4" s="25" t="s">
        <v>223</v>
      </c>
      <c r="AC4" s="25" t="s">
        <v>222</v>
      </c>
      <c r="AD4" s="25" t="s">
        <v>223</v>
      </c>
      <c r="AE4" s="25" t="s">
        <v>222</v>
      </c>
      <c r="AF4" s="25" t="s">
        <v>223</v>
      </c>
      <c r="AG4" s="25" t="s">
        <v>222</v>
      </c>
      <c r="AH4" s="25" t="s">
        <v>222</v>
      </c>
      <c r="AI4" s="25" t="s">
        <v>223</v>
      </c>
      <c r="AJ4" s="25" t="s">
        <v>222</v>
      </c>
      <c r="AK4" s="25" t="s">
        <v>223</v>
      </c>
      <c r="AL4" s="25" t="s">
        <v>222</v>
      </c>
      <c r="AM4" s="25" t="s">
        <v>223</v>
      </c>
      <c r="AN4" s="25" t="s">
        <v>222</v>
      </c>
      <c r="AO4" s="25" t="s">
        <v>223</v>
      </c>
      <c r="AP4" s="25" t="s">
        <v>222</v>
      </c>
      <c r="AQ4" s="25" t="s">
        <v>223</v>
      </c>
      <c r="AR4" s="25" t="s">
        <v>222</v>
      </c>
      <c r="AS4" s="25" t="s">
        <v>223</v>
      </c>
      <c r="AT4" s="25" t="s">
        <v>222</v>
      </c>
      <c r="AU4" s="25" t="s">
        <v>223</v>
      </c>
      <c r="AV4" s="25" t="s">
        <v>222</v>
      </c>
      <c r="AW4" s="25" t="s">
        <v>223</v>
      </c>
      <c r="AX4" s="25" t="s">
        <v>222</v>
      </c>
      <c r="AY4" s="25" t="s">
        <v>223</v>
      </c>
      <c r="AZ4" s="25" t="s">
        <v>222</v>
      </c>
      <c r="BA4" s="25" t="s">
        <v>223</v>
      </c>
      <c r="BB4" s="25" t="s">
        <v>222</v>
      </c>
      <c r="BC4" s="25" t="s">
        <v>223</v>
      </c>
      <c r="BD4" s="25" t="s">
        <v>222</v>
      </c>
      <c r="BE4" s="25" t="s">
        <v>223</v>
      </c>
      <c r="BF4" s="25" t="s">
        <v>222</v>
      </c>
      <c r="BG4" s="25" t="s">
        <v>223</v>
      </c>
      <c r="BH4" s="41" t="s">
        <v>222</v>
      </c>
      <c r="BI4" s="41" t="s">
        <v>223</v>
      </c>
      <c r="BJ4" s="32"/>
      <c r="BK4" s="32"/>
    </row>
    <row r="5" spans="1:63" s="20" customFormat="1" ht="30" customHeight="1">
      <c r="A5" s="24" t="s">
        <v>224</v>
      </c>
      <c r="B5" s="30" t="s">
        <v>225</v>
      </c>
      <c r="C5" s="30">
        <f>E5+AJ5+BJ5+BK5</f>
        <v>56083.630000000005</v>
      </c>
      <c r="D5" s="30">
        <f aca="true" t="shared" si="0" ref="D5:BK5">SUM(D6:D6)</f>
        <v>35475.438</v>
      </c>
      <c r="E5" s="30">
        <f t="shared" si="0"/>
        <v>49474.19</v>
      </c>
      <c r="F5" s="30">
        <f t="shared" si="0"/>
        <v>31723.938000000002</v>
      </c>
      <c r="G5" s="30">
        <f t="shared" si="0"/>
        <v>33640</v>
      </c>
      <c r="H5" s="30">
        <f t="shared" si="0"/>
        <v>30752.328</v>
      </c>
      <c r="I5" s="30">
        <f t="shared" si="0"/>
        <v>5484</v>
      </c>
      <c r="J5" s="30">
        <f t="shared" si="0"/>
        <v>0</v>
      </c>
      <c r="K5" s="30">
        <f t="shared" si="0"/>
        <v>967</v>
      </c>
      <c r="L5" s="30">
        <f t="shared" si="0"/>
        <v>6</v>
      </c>
      <c r="M5" s="30">
        <f t="shared" si="0"/>
        <v>475.41</v>
      </c>
      <c r="N5" s="30">
        <f t="shared" si="0"/>
        <v>0</v>
      </c>
      <c r="O5" s="30">
        <f t="shared" si="0"/>
        <v>4357</v>
      </c>
      <c r="P5" s="30">
        <f t="shared" si="0"/>
        <v>905</v>
      </c>
      <c r="Q5" s="30">
        <f t="shared" si="0"/>
        <v>438</v>
      </c>
      <c r="R5" s="30">
        <f t="shared" si="0"/>
        <v>0</v>
      </c>
      <c r="S5" s="30">
        <f t="shared" si="0"/>
        <v>454.1</v>
      </c>
      <c r="T5" s="30">
        <f t="shared" si="0"/>
        <v>0</v>
      </c>
      <c r="U5" s="30">
        <f t="shared" si="0"/>
        <v>0</v>
      </c>
      <c r="V5" s="30">
        <f t="shared" si="0"/>
        <v>0</v>
      </c>
      <c r="W5" s="30">
        <f t="shared" si="0"/>
        <v>2090.66</v>
      </c>
      <c r="X5" s="30">
        <f t="shared" si="0"/>
        <v>0</v>
      </c>
      <c r="Y5" s="30">
        <f t="shared" si="0"/>
        <v>57.69</v>
      </c>
      <c r="Z5" s="30">
        <f t="shared" si="0"/>
        <v>0</v>
      </c>
      <c r="AA5" s="30">
        <f t="shared" si="0"/>
        <v>0</v>
      </c>
      <c r="AB5" s="30">
        <f t="shared" si="0"/>
        <v>0</v>
      </c>
      <c r="AC5" s="30">
        <f t="shared" si="0"/>
        <v>4.17</v>
      </c>
      <c r="AD5" s="30">
        <f t="shared" si="0"/>
        <v>2.45</v>
      </c>
      <c r="AE5" s="30">
        <f t="shared" si="0"/>
        <v>58.16</v>
      </c>
      <c r="AF5" s="30">
        <f t="shared" si="0"/>
        <v>58.16</v>
      </c>
      <c r="AG5" s="30">
        <f t="shared" si="0"/>
        <v>0</v>
      </c>
      <c r="AH5" s="30">
        <f t="shared" si="0"/>
        <v>1448</v>
      </c>
      <c r="AI5" s="30">
        <f t="shared" si="0"/>
        <v>0</v>
      </c>
      <c r="AJ5" s="30">
        <f t="shared" si="0"/>
        <v>6109.44</v>
      </c>
      <c r="AK5" s="30">
        <f t="shared" si="0"/>
        <v>3751.5</v>
      </c>
      <c r="AL5" s="30">
        <f t="shared" si="0"/>
        <v>3722</v>
      </c>
      <c r="AM5" s="30">
        <f t="shared" si="0"/>
        <v>3512.6</v>
      </c>
      <c r="AN5" s="30">
        <f t="shared" si="0"/>
        <v>50</v>
      </c>
      <c r="AO5" s="30">
        <f t="shared" si="0"/>
        <v>0</v>
      </c>
      <c r="AP5" s="30">
        <f t="shared" si="0"/>
        <v>3.5</v>
      </c>
      <c r="AQ5" s="30">
        <f t="shared" si="0"/>
        <v>0</v>
      </c>
      <c r="AR5" s="30">
        <f t="shared" si="0"/>
        <v>100</v>
      </c>
      <c r="AS5" s="30">
        <f t="shared" si="0"/>
        <v>0</v>
      </c>
      <c r="AT5" s="30">
        <f t="shared" si="0"/>
        <v>78.74</v>
      </c>
      <c r="AU5" s="30">
        <f t="shared" si="0"/>
        <v>0</v>
      </c>
      <c r="AV5" s="30">
        <f t="shared" si="0"/>
        <v>1643</v>
      </c>
      <c r="AW5" s="30">
        <f t="shared" si="0"/>
        <v>223</v>
      </c>
      <c r="AX5" s="30">
        <f t="shared" si="0"/>
        <v>210</v>
      </c>
      <c r="AY5" s="30">
        <f t="shared" si="0"/>
        <v>0</v>
      </c>
      <c r="AZ5" s="30">
        <f t="shared" si="0"/>
        <v>0</v>
      </c>
      <c r="BA5" s="30">
        <f t="shared" si="0"/>
        <v>0</v>
      </c>
      <c r="BB5" s="30">
        <f t="shared" si="0"/>
        <v>31.9</v>
      </c>
      <c r="BC5" s="30">
        <f t="shared" si="0"/>
        <v>0</v>
      </c>
      <c r="BD5" s="30">
        <f t="shared" si="0"/>
        <v>15.9</v>
      </c>
      <c r="BE5" s="30">
        <f t="shared" si="0"/>
        <v>15.9</v>
      </c>
      <c r="BF5" s="30">
        <f t="shared" si="0"/>
        <v>190.8</v>
      </c>
      <c r="BG5" s="30">
        <f t="shared" si="0"/>
        <v>0</v>
      </c>
      <c r="BH5" s="30">
        <f t="shared" si="0"/>
        <v>63.6</v>
      </c>
      <c r="BI5" s="30">
        <f t="shared" si="0"/>
        <v>0</v>
      </c>
      <c r="BJ5" s="30">
        <f t="shared" si="0"/>
        <v>0</v>
      </c>
      <c r="BK5" s="30">
        <f t="shared" si="0"/>
        <v>500</v>
      </c>
    </row>
    <row r="6" spans="1:63" s="20" customFormat="1" ht="30" customHeight="1">
      <c r="A6" s="31"/>
      <c r="B6" s="32" t="s">
        <v>80</v>
      </c>
      <c r="C6" s="30">
        <f>E6+AJ6</f>
        <v>55583.630000000005</v>
      </c>
      <c r="D6" s="30">
        <f>F6+AK6</f>
        <v>35475.438</v>
      </c>
      <c r="E6" s="33">
        <f>G6+I6+K6+M6+O6+Q6+S6+U6+W6+Y6+AA6+AC6+AE6+AG6+AH6</f>
        <v>49474.19</v>
      </c>
      <c r="F6" s="33">
        <f>H6+J6+L6+N6+P6+R6+T6+V6+X6+Z6+AB6+AD6+AF6+AI6</f>
        <v>31723.938000000002</v>
      </c>
      <c r="G6" s="33">
        <v>33640</v>
      </c>
      <c r="H6" s="33">
        <v>30752.328</v>
      </c>
      <c r="I6" s="32">
        <v>5484</v>
      </c>
      <c r="J6" s="32">
        <v>0</v>
      </c>
      <c r="K6" s="32">
        <v>967</v>
      </c>
      <c r="L6" s="32">
        <v>6</v>
      </c>
      <c r="M6" s="32">
        <v>475.41</v>
      </c>
      <c r="N6" s="32">
        <v>0</v>
      </c>
      <c r="O6" s="34">
        <v>4357</v>
      </c>
      <c r="P6" s="34">
        <v>905</v>
      </c>
      <c r="Q6" s="34">
        <v>438</v>
      </c>
      <c r="R6" s="34">
        <v>0</v>
      </c>
      <c r="S6" s="32">
        <v>454.1</v>
      </c>
      <c r="T6" s="32">
        <v>0</v>
      </c>
      <c r="U6" s="32">
        <v>0</v>
      </c>
      <c r="V6" s="32">
        <v>0</v>
      </c>
      <c r="W6" s="32">
        <v>2090.66</v>
      </c>
      <c r="X6" s="32">
        <v>0</v>
      </c>
      <c r="Y6" s="32">
        <v>57.69</v>
      </c>
      <c r="Z6" s="32">
        <v>0</v>
      </c>
      <c r="AA6" s="32">
        <v>0</v>
      </c>
      <c r="AB6" s="32">
        <v>0</v>
      </c>
      <c r="AC6" s="32">
        <v>4.17</v>
      </c>
      <c r="AD6" s="32">
        <v>2.45</v>
      </c>
      <c r="AE6" s="32">
        <v>58.16</v>
      </c>
      <c r="AF6" s="32">
        <v>58.16</v>
      </c>
      <c r="AG6" s="32">
        <v>0</v>
      </c>
      <c r="AH6" s="32">
        <v>1448</v>
      </c>
      <c r="AI6" s="32">
        <v>0</v>
      </c>
      <c r="AJ6" s="32">
        <f>AL6+AN6+AP6+AR6+AT6+AV6+AX6+AZ6+BB6+BD6+BF6+BH6</f>
        <v>6109.44</v>
      </c>
      <c r="AK6" s="32">
        <f>AM6+AO6+AQ6+AS6+AU6+AW6+AY6+BA6+BC6+BE6+BG6+BI6</f>
        <v>3751.5</v>
      </c>
      <c r="AL6" s="32">
        <v>3722</v>
      </c>
      <c r="AM6" s="32">
        <v>3512.6</v>
      </c>
      <c r="AN6" s="32">
        <v>50</v>
      </c>
      <c r="AO6" s="32">
        <v>0</v>
      </c>
      <c r="AP6" s="32">
        <v>3.5</v>
      </c>
      <c r="AQ6" s="32">
        <v>0</v>
      </c>
      <c r="AR6" s="32">
        <v>100</v>
      </c>
      <c r="AS6" s="32">
        <v>0</v>
      </c>
      <c r="AT6" s="32">
        <v>78.74</v>
      </c>
      <c r="AU6" s="32">
        <v>0</v>
      </c>
      <c r="AV6" s="32">
        <v>1643</v>
      </c>
      <c r="AW6" s="32">
        <v>223</v>
      </c>
      <c r="AX6" s="32">
        <v>210</v>
      </c>
      <c r="AY6" s="32">
        <v>0</v>
      </c>
      <c r="AZ6" s="32">
        <v>0</v>
      </c>
      <c r="BA6" s="32">
        <v>0</v>
      </c>
      <c r="BB6" s="32">
        <v>31.9</v>
      </c>
      <c r="BC6" s="32">
        <v>0</v>
      </c>
      <c r="BD6" s="32">
        <v>15.9</v>
      </c>
      <c r="BE6" s="32">
        <v>15.9</v>
      </c>
      <c r="BF6" s="32">
        <v>190.8</v>
      </c>
      <c r="BG6" s="32">
        <v>0</v>
      </c>
      <c r="BH6" s="42">
        <v>63.6</v>
      </c>
      <c r="BI6" s="41">
        <v>0</v>
      </c>
      <c r="BJ6" s="32"/>
      <c r="BK6" s="32">
        <v>500</v>
      </c>
    </row>
    <row r="16" ht="11.25">
      <c r="D16" s="20" t="s">
        <v>226</v>
      </c>
    </row>
  </sheetData>
  <sheetProtection/>
  <mergeCells count="36">
    <mergeCell ref="A1:BK1"/>
    <mergeCell ref="E2:AI2"/>
    <mergeCell ref="AJ2:BI2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A2:A3"/>
    <mergeCell ref="B2:B3"/>
    <mergeCell ref="BJ2:BJ3"/>
    <mergeCell ref="BK2:BK3"/>
    <mergeCell ref="C2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"/>
  <sheetViews>
    <sheetView zoomScale="85" zoomScaleNormal="85" zoomScaleSheetLayoutView="100" workbookViewId="0" topLeftCell="A1">
      <selection activeCell="K22" sqref="K22"/>
    </sheetView>
  </sheetViews>
  <sheetFormatPr defaultColWidth="8.75390625" defaultRowHeight="14.25"/>
  <cols>
    <col min="1" max="1" width="7.125" style="4" customWidth="1"/>
    <col min="2" max="2" width="8.75390625" style="4" customWidth="1"/>
    <col min="3" max="3" width="11.75390625" style="4" customWidth="1"/>
    <col min="4" max="4" width="6.875" style="5" customWidth="1"/>
    <col min="5" max="5" width="10.625" style="5" customWidth="1"/>
    <col min="6" max="6" width="6.25390625" style="5" customWidth="1"/>
    <col min="7" max="7" width="10.625" style="5" customWidth="1"/>
    <col min="8" max="8" width="6.375" style="5" customWidth="1"/>
    <col min="9" max="9" width="10.625" style="5" customWidth="1"/>
    <col min="10" max="10" width="6.875" style="5" customWidth="1"/>
    <col min="11" max="11" width="10.625" style="5" customWidth="1"/>
    <col min="12" max="12" width="6.375" style="5" customWidth="1"/>
    <col min="13" max="13" width="10.625" style="5" customWidth="1"/>
    <col min="14" max="14" width="6.25390625" style="5" customWidth="1"/>
    <col min="15" max="15" width="10.625" style="5" customWidth="1"/>
    <col min="16" max="16" width="6.50390625" style="4" customWidth="1"/>
    <col min="17" max="17" width="10.625" style="4" customWidth="1"/>
    <col min="18" max="18" width="6.875" style="5" customWidth="1"/>
    <col min="19" max="19" width="10.625" style="5" customWidth="1"/>
    <col min="20" max="20" width="6.875" style="5" customWidth="1"/>
    <col min="21" max="21" width="10.625" style="5" customWidth="1"/>
    <col min="22" max="22" width="6.75390625" style="4" customWidth="1"/>
    <col min="23" max="23" width="10.625" style="4" customWidth="1"/>
    <col min="24" max="24" width="6.50390625" style="4" customWidth="1"/>
    <col min="25" max="25" width="10.625" style="4" customWidth="1"/>
    <col min="26" max="26" width="6.375" style="5" customWidth="1"/>
    <col min="27" max="27" width="10.625" style="5" customWidth="1"/>
    <col min="28" max="16384" width="8.75390625" style="4" customWidth="1"/>
  </cols>
  <sheetData>
    <row r="1" spans="1:28" s="1" customFormat="1" ht="58.5" customHeight="1">
      <c r="A1" s="6" t="s">
        <v>227</v>
      </c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7"/>
      <c r="Q1" s="7"/>
      <c r="R1" s="8"/>
      <c r="S1" s="8"/>
      <c r="T1" s="8"/>
      <c r="U1" s="8"/>
      <c r="V1" s="7"/>
      <c r="W1" s="7"/>
      <c r="X1" s="7"/>
      <c r="Y1" s="7"/>
      <c r="Z1" s="8"/>
      <c r="AA1" s="8"/>
      <c r="AB1" s="7"/>
    </row>
    <row r="2" spans="1:28" s="2" customFormat="1" ht="37.5" customHeight="1">
      <c r="A2" s="9" t="s">
        <v>122</v>
      </c>
      <c r="B2" s="9" t="s">
        <v>228</v>
      </c>
      <c r="C2" s="9" t="s">
        <v>229</v>
      </c>
      <c r="D2" s="10" t="s">
        <v>39</v>
      </c>
      <c r="E2" s="11"/>
      <c r="F2" s="10" t="s">
        <v>34</v>
      </c>
      <c r="G2" s="11"/>
      <c r="H2" s="10" t="s">
        <v>54</v>
      </c>
      <c r="I2" s="11"/>
      <c r="J2" s="10" t="s">
        <v>93</v>
      </c>
      <c r="K2" s="11"/>
      <c r="L2" s="10" t="s">
        <v>86</v>
      </c>
      <c r="M2" s="11"/>
      <c r="N2" s="10" t="s">
        <v>28</v>
      </c>
      <c r="O2" s="11"/>
      <c r="P2" s="17" t="s">
        <v>230</v>
      </c>
      <c r="Q2" s="18"/>
      <c r="R2" s="10" t="s">
        <v>74</v>
      </c>
      <c r="S2" s="11"/>
      <c r="T2" s="10" t="s">
        <v>100</v>
      </c>
      <c r="U2" s="11"/>
      <c r="V2" s="17" t="s">
        <v>231</v>
      </c>
      <c r="W2" s="18"/>
      <c r="X2" s="17" t="s">
        <v>232</v>
      </c>
      <c r="Y2" s="18"/>
      <c r="Z2" s="10" t="s">
        <v>48</v>
      </c>
      <c r="AA2" s="11"/>
      <c r="AB2" s="9" t="s">
        <v>233</v>
      </c>
    </row>
    <row r="3" spans="1:28" s="2" customFormat="1" ht="49.5" customHeight="1">
      <c r="A3" s="12"/>
      <c r="B3" s="12"/>
      <c r="C3" s="12"/>
      <c r="D3" s="10" t="s">
        <v>234</v>
      </c>
      <c r="E3" s="10" t="s">
        <v>235</v>
      </c>
      <c r="F3" s="10" t="s">
        <v>234</v>
      </c>
      <c r="G3" s="10" t="s">
        <v>235</v>
      </c>
      <c r="H3" s="10" t="s">
        <v>234</v>
      </c>
      <c r="I3" s="10" t="s">
        <v>235</v>
      </c>
      <c r="J3" s="10" t="s">
        <v>234</v>
      </c>
      <c r="K3" s="10" t="s">
        <v>235</v>
      </c>
      <c r="L3" s="10" t="s">
        <v>234</v>
      </c>
      <c r="M3" s="10" t="s">
        <v>235</v>
      </c>
      <c r="N3" s="10" t="s">
        <v>234</v>
      </c>
      <c r="O3" s="10" t="s">
        <v>235</v>
      </c>
      <c r="P3" s="17" t="s">
        <v>234</v>
      </c>
      <c r="Q3" s="17" t="s">
        <v>235</v>
      </c>
      <c r="R3" s="10" t="s">
        <v>234</v>
      </c>
      <c r="S3" s="10" t="s">
        <v>235</v>
      </c>
      <c r="T3" s="10" t="s">
        <v>234</v>
      </c>
      <c r="U3" s="10" t="s">
        <v>235</v>
      </c>
      <c r="V3" s="17" t="s">
        <v>234</v>
      </c>
      <c r="W3" s="17" t="s">
        <v>235</v>
      </c>
      <c r="X3" s="17" t="s">
        <v>234</v>
      </c>
      <c r="Y3" s="17" t="s">
        <v>235</v>
      </c>
      <c r="Z3" s="10" t="s">
        <v>234</v>
      </c>
      <c r="AA3" s="10" t="s">
        <v>235</v>
      </c>
      <c r="AB3" s="12"/>
    </row>
    <row r="4" spans="1:28" s="3" customFormat="1" ht="69.75" customHeight="1">
      <c r="A4" s="13">
        <v>1</v>
      </c>
      <c r="B4" s="13">
        <v>23</v>
      </c>
      <c r="C4" s="14">
        <v>35975.438</v>
      </c>
      <c r="D4" s="15">
        <v>6</v>
      </c>
      <c r="E4" s="16">
        <v>19492.558</v>
      </c>
      <c r="F4" s="15">
        <v>4</v>
      </c>
      <c r="G4" s="16">
        <v>6177.1</v>
      </c>
      <c r="H4" s="15">
        <v>1</v>
      </c>
      <c r="I4" s="16">
        <v>397</v>
      </c>
      <c r="J4" s="15">
        <v>2</v>
      </c>
      <c r="K4" s="16">
        <v>1091</v>
      </c>
      <c r="L4" s="15">
        <v>1</v>
      </c>
      <c r="M4" s="16">
        <v>1800</v>
      </c>
      <c r="N4" s="15">
        <v>2</v>
      </c>
      <c r="O4" s="16">
        <v>2320</v>
      </c>
      <c r="P4" s="13"/>
      <c r="Q4" s="13"/>
      <c r="R4" s="15">
        <v>2</v>
      </c>
      <c r="S4" s="16">
        <v>1639.78</v>
      </c>
      <c r="T4" s="15">
        <v>1</v>
      </c>
      <c r="U4" s="16">
        <v>610</v>
      </c>
      <c r="V4" s="13"/>
      <c r="W4" s="13"/>
      <c r="X4" s="13"/>
      <c r="Y4" s="13"/>
      <c r="Z4" s="15">
        <v>4</v>
      </c>
      <c r="AA4" s="16">
        <v>2448</v>
      </c>
      <c r="AB4" s="13"/>
    </row>
  </sheetData>
  <sheetProtection/>
  <mergeCells count="17">
    <mergeCell ref="A1:AB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2:A3"/>
    <mergeCell ref="B2:B3"/>
    <mergeCell ref="C2:C3"/>
    <mergeCell ref="AB2:AB3"/>
  </mergeCells>
  <printOptions/>
  <pageMargins left="0.39305555555555555" right="0.39305555555555555" top="1" bottom="1" header="0.5" footer="0.5"/>
  <pageSetup fitToHeight="0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2022-11-25T11:07:49Z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2E4FD6EBCF4C4027B024C15D545EE224</vt:lpwstr>
  </property>
</Properties>
</file>